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-30" windowWidth="15180" windowHeight="8835"/>
  </bookViews>
  <sheets>
    <sheet name="AC Load" sheetId="1" r:id="rId1"/>
  </sheets>
  <calcPr calcId="125725"/>
</workbook>
</file>

<file path=xl/calcChain.xml><?xml version="1.0" encoding="utf-8"?>
<calcChain xmlns="http://schemas.openxmlformats.org/spreadsheetml/2006/main">
  <c r="F56" i="1"/>
  <c r="D56"/>
  <c r="F77"/>
  <c r="D77"/>
  <c r="D78"/>
  <c r="F78"/>
  <c r="F53"/>
  <c r="F5"/>
  <c r="D5"/>
  <c r="F68"/>
  <c r="F67"/>
  <c r="F65"/>
  <c r="F64"/>
  <c r="F63"/>
  <c r="F32"/>
  <c r="D32"/>
  <c r="F30"/>
  <c r="D30"/>
  <c r="F28"/>
  <c r="D28"/>
  <c r="F24"/>
  <c r="D24"/>
  <c r="F21"/>
  <c r="D21"/>
  <c r="F7"/>
  <c r="D7"/>
  <c r="F6"/>
  <c r="D8"/>
  <c r="D6"/>
  <c r="D62"/>
  <c r="F62"/>
  <c r="F61"/>
  <c r="F60"/>
  <c r="F59"/>
  <c r="D61"/>
  <c r="D60"/>
  <c r="D59"/>
  <c r="G59" s="1"/>
  <c r="D27"/>
  <c r="D29"/>
  <c r="D17"/>
  <c r="D23"/>
  <c r="D33"/>
  <c r="D20"/>
  <c r="E33"/>
  <c r="F33" s="1"/>
  <c r="D3"/>
  <c r="F3"/>
  <c r="D4"/>
  <c r="F4"/>
  <c r="F8"/>
  <c r="D9"/>
  <c r="F9"/>
  <c r="D11"/>
  <c r="F11"/>
  <c r="D12"/>
  <c r="F12"/>
  <c r="D13"/>
  <c r="F13"/>
  <c r="F20"/>
  <c r="D19"/>
  <c r="F19"/>
  <c r="D18"/>
  <c r="F18"/>
  <c r="D15"/>
  <c r="F15"/>
  <c r="D14"/>
  <c r="G14" s="1"/>
  <c r="F14"/>
  <c r="F23"/>
  <c r="F17"/>
  <c r="F27"/>
  <c r="D16"/>
  <c r="F16"/>
  <c r="D22"/>
  <c r="F22"/>
  <c r="F29"/>
  <c r="D25"/>
  <c r="F25"/>
  <c r="D26"/>
  <c r="F26"/>
  <c r="D31"/>
  <c r="F31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72"/>
  <c r="F72"/>
  <c r="D73"/>
  <c r="F73"/>
  <c r="D74"/>
  <c r="F74"/>
  <c r="D75"/>
  <c r="F75"/>
  <c r="D76"/>
  <c r="F76"/>
  <c r="D79"/>
  <c r="F79"/>
  <c r="D48"/>
  <c r="F48"/>
  <c r="D49"/>
  <c r="F49"/>
  <c r="D50"/>
  <c r="F50"/>
  <c r="D51"/>
  <c r="F51"/>
  <c r="D52"/>
  <c r="F52"/>
  <c r="D54"/>
  <c r="F54"/>
  <c r="D66"/>
  <c r="F66"/>
  <c r="D55"/>
  <c r="F55"/>
  <c r="D57"/>
  <c r="F57"/>
  <c r="D63"/>
  <c r="D64"/>
  <c r="D65"/>
  <c r="D67"/>
  <c r="D68"/>
  <c r="D53"/>
  <c r="G77" l="1"/>
  <c r="G62"/>
  <c r="G78"/>
  <c r="G8"/>
  <c r="G64"/>
  <c r="G67"/>
  <c r="G22"/>
  <c r="G60"/>
  <c r="G5"/>
  <c r="G65"/>
  <c r="G7"/>
  <c r="G24"/>
  <c r="G39"/>
  <c r="G6"/>
  <c r="G68"/>
  <c r="G49"/>
  <c r="G76"/>
  <c r="G72"/>
  <c r="G36"/>
  <c r="G16"/>
  <c r="G15"/>
  <c r="G21"/>
  <c r="G28"/>
  <c r="G63"/>
  <c r="G53"/>
  <c r="G32"/>
  <c r="G31"/>
  <c r="G30"/>
  <c r="G33"/>
  <c r="G18"/>
  <c r="G61"/>
  <c r="G66"/>
  <c r="G50"/>
  <c r="G54"/>
  <c r="G4"/>
  <c r="G75"/>
  <c r="G57"/>
  <c r="G55"/>
  <c r="G37"/>
  <c r="G35"/>
  <c r="G26"/>
  <c r="G12"/>
  <c r="G9"/>
  <c r="G48"/>
  <c r="G38"/>
  <c r="G52"/>
  <c r="G74"/>
  <c r="G42"/>
  <c r="G40"/>
  <c r="G25"/>
  <c r="G23"/>
  <c r="G56"/>
  <c r="G51"/>
  <c r="G79"/>
  <c r="G73"/>
  <c r="G43"/>
  <c r="G41"/>
  <c r="G13"/>
  <c r="G11"/>
  <c r="G3"/>
  <c r="G27"/>
  <c r="G29"/>
  <c r="G17"/>
  <c r="G19"/>
  <c r="G20"/>
  <c r="G44" l="1"/>
  <c r="H44" s="1"/>
  <c r="G80"/>
  <c r="H80" s="1"/>
  <c r="G69"/>
  <c r="H69" s="1"/>
  <c r="H82" l="1"/>
  <c r="H84" s="1"/>
  <c r="H83" l="1"/>
</calcChain>
</file>

<file path=xl/comments1.xml><?xml version="1.0" encoding="utf-8"?>
<comments xmlns="http://schemas.openxmlformats.org/spreadsheetml/2006/main">
  <authors>
    <author>David Shaw</author>
  </authors>
  <commentList>
    <comment ref="F1" authorId="0">
      <text>
        <r>
          <rPr>
            <b/>
            <sz val="8"/>
            <color indexed="81"/>
            <rFont val="Tahoma"/>
          </rPr>
          <t>35% considered average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<sst xmlns="http://schemas.openxmlformats.org/spreadsheetml/2006/main" count="188" uniqueCount="87">
  <si>
    <t>WATTS</t>
  </si>
  <si>
    <t>SubTotal</t>
  </si>
  <si>
    <t>LIGHTING &amp; SMALL APPLIANCES</t>
  </si>
  <si>
    <t>MOTORS &amp; HEATERS</t>
  </si>
  <si>
    <t>Exhaust &amp; Supply Fans</t>
  </si>
  <si>
    <t>Air Conditioners</t>
  </si>
  <si>
    <t>Electric, gas or oil Heaters</t>
  </si>
  <si>
    <t>25% of Largest Motor</t>
  </si>
  <si>
    <t>Disposal</t>
  </si>
  <si>
    <t>Oven</t>
  </si>
  <si>
    <t>Refrigerator</t>
  </si>
  <si>
    <t>Freezer</t>
  </si>
  <si>
    <t>Ice Maker</t>
  </si>
  <si>
    <t>Dishwasher</t>
  </si>
  <si>
    <t>Clothes Dryer</t>
  </si>
  <si>
    <t>Trash Compactor</t>
  </si>
  <si>
    <t>Air Compressor</t>
  </si>
  <si>
    <t>Battery Charger</t>
  </si>
  <si>
    <t>Vacuum System</t>
  </si>
  <si>
    <t>Other</t>
  </si>
  <si>
    <t>Towel Rail</t>
  </si>
  <si>
    <t>Heads - GFC</t>
  </si>
  <si>
    <t>Toaster</t>
  </si>
  <si>
    <t>Breadmaker</t>
  </si>
  <si>
    <t>Kettle</t>
  </si>
  <si>
    <t>CoffeeMaker</t>
  </si>
  <si>
    <t>NUMBER</t>
  </si>
  <si>
    <t>WATTS TOTAL</t>
  </si>
  <si>
    <t>DUTY CYCLE</t>
  </si>
  <si>
    <t>ITEM</t>
  </si>
  <si>
    <t>Galley</t>
  </si>
  <si>
    <t>Aft Cabin</t>
  </si>
  <si>
    <t>Pilot House</t>
  </si>
  <si>
    <t>Salon</t>
  </si>
  <si>
    <t>Outlets</t>
  </si>
  <si>
    <t>Engine Room</t>
  </si>
  <si>
    <t>Port Berth</t>
  </si>
  <si>
    <t>Starboard Berth</t>
  </si>
  <si>
    <t>Dinette</t>
  </si>
  <si>
    <t>BUILT-IN APPLIANCES</t>
  </si>
  <si>
    <t>Clothes Dryer/Washer Combo</t>
  </si>
  <si>
    <t>Curling Iron</t>
  </si>
  <si>
    <t>Hair Dryer</t>
  </si>
  <si>
    <t>Blender</t>
  </si>
  <si>
    <t>Coffepot</t>
  </si>
  <si>
    <t>Waffle Iron</t>
  </si>
  <si>
    <t>Shaver</t>
  </si>
  <si>
    <t>Halogen</t>
  </si>
  <si>
    <t>Induction</t>
  </si>
  <si>
    <t>Laptop computer</t>
  </si>
  <si>
    <t>Desktop computer</t>
  </si>
  <si>
    <t>Printer</t>
  </si>
  <si>
    <t>CD Player</t>
  </si>
  <si>
    <t>HOURS PER DAY</t>
  </si>
  <si>
    <t>Coils</t>
  </si>
  <si>
    <t>Solid Disc</t>
  </si>
  <si>
    <t>Clothes</t>
  </si>
  <si>
    <t>Clothes Washer</t>
  </si>
  <si>
    <t>Computer</t>
  </si>
  <si>
    <t>WATTS/HOUR</t>
  </si>
  <si>
    <t>-</t>
  </si>
  <si>
    <t>Can Opener</t>
  </si>
  <si>
    <t>Carving Knife</t>
  </si>
  <si>
    <t>Food Mixer</t>
  </si>
  <si>
    <t>Garbage Disposal</t>
  </si>
  <si>
    <t>Roaster</t>
  </si>
  <si>
    <t>Slow Cooker</t>
  </si>
  <si>
    <t>Toaster Oven</t>
  </si>
  <si>
    <t>AC LOAD kWh</t>
  </si>
  <si>
    <t>AC Amp-Hours (110 VAC)</t>
  </si>
  <si>
    <t>AC Amp-Hours (220 VAC)</t>
  </si>
  <si>
    <t>TOTAL AC LOAD kWh</t>
  </si>
  <si>
    <t>Circular Saw 8-1/4 inch</t>
  </si>
  <si>
    <t>Deep Fryer</t>
  </si>
  <si>
    <t>Drill 1 Inch</t>
  </si>
  <si>
    <t>Drill 1/2 Inch</t>
  </si>
  <si>
    <t>Electric Frying Pan</t>
  </si>
  <si>
    <t>Hot Plate</t>
  </si>
  <si>
    <t>Microwave Oven</t>
  </si>
  <si>
    <t>Pressure Cooker</t>
  </si>
  <si>
    <t>Vacuum Cleaner</t>
  </si>
  <si>
    <t>Television</t>
  </si>
  <si>
    <t>Broiler</t>
  </si>
  <si>
    <t>Free Standing Range Oven</t>
  </si>
  <si>
    <t>Water Heater (Demand)</t>
  </si>
  <si>
    <t>Water Heater (Constant)</t>
  </si>
  <si>
    <t>Stove Top (1 Burner)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</si>
</sst>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2" borderId="0" xfId="0" applyFill="1" applyAlignment="1">
      <alignment horizontal="right"/>
    </xf>
    <xf numFmtId="164" fontId="0" fillId="0" borderId="0" xfId="0" applyNumberFormat="1"/>
    <xf numFmtId="1" fontId="0" fillId="2" borderId="0" xfId="0" applyNumberFormat="1" applyFill="1"/>
    <xf numFmtId="1" fontId="0" fillId="0" borderId="0" xfId="0" applyNumberFormat="1"/>
    <xf numFmtId="0" fontId="2" fillId="0" borderId="0" xfId="0" applyFont="1" applyAlignment="1">
      <alignment horizontal="right"/>
    </xf>
    <xf numFmtId="0" fontId="1" fillId="0" borderId="0" xfId="0" applyFont="1" applyAlignment="1">
      <alignment wrapText="1"/>
    </xf>
    <xf numFmtId="2" fontId="0" fillId="0" borderId="0" xfId="0" applyNumberFormat="1"/>
    <xf numFmtId="0" fontId="5" fillId="0" borderId="0" xfId="0" applyFont="1"/>
    <xf numFmtId="0" fontId="1" fillId="0" borderId="0" xfId="0" applyFont="1" applyAlignment="1">
      <alignment horizontal="center"/>
    </xf>
    <xf numFmtId="2" fontId="0" fillId="2" borderId="0" xfId="0" applyNumberFormat="1" applyFill="1"/>
    <xf numFmtId="2" fontId="1" fillId="0" borderId="0" xfId="0" applyNumberFormat="1" applyFont="1" applyAlignment="1">
      <alignment horizontal="center" wrapText="1"/>
    </xf>
    <xf numFmtId="2" fontId="0" fillId="0" borderId="0" xfId="0" applyNumberFormat="1" applyAlignment="1">
      <alignment wrapText="1"/>
    </xf>
    <xf numFmtId="1" fontId="1" fillId="0" borderId="0" xfId="0" applyNumberFormat="1" applyFont="1" applyAlignment="1">
      <alignment horizontal="center" wrapText="1"/>
    </xf>
    <xf numFmtId="1" fontId="0" fillId="0" borderId="0" xfId="0" applyNumberFormat="1" applyAlignment="1">
      <alignment wrapText="1"/>
    </xf>
    <xf numFmtId="1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1" fillId="0" borderId="0" xfId="0" applyNumberFormat="1" applyFont="1"/>
    <xf numFmtId="2" fontId="1" fillId="2" borderId="0" xfId="0" applyNumberFormat="1" applyFont="1" applyFill="1"/>
    <xf numFmtId="0" fontId="1" fillId="3" borderId="0" xfId="0" applyFont="1" applyFill="1" applyAlignment="1">
      <alignment horizontal="right"/>
    </xf>
    <xf numFmtId="1" fontId="0" fillId="3" borderId="0" xfId="0" applyNumberFormat="1" applyFill="1"/>
    <xf numFmtId="2" fontId="0" fillId="3" borderId="0" xfId="0" applyNumberFormat="1" applyFill="1"/>
    <xf numFmtId="2" fontId="1" fillId="3" borderId="0" xfId="0" applyNumberFormat="1" applyFont="1" applyFill="1"/>
    <xf numFmtId="164" fontId="1" fillId="3" borderId="0" xfId="0" applyNumberFormat="1" applyFont="1" applyFill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workbookViewId="0">
      <pane ySplit="1" topLeftCell="A53" activePane="bottomLeft" state="frozen"/>
      <selection pane="bottomLeft" activeCell="C61" sqref="C61"/>
    </sheetView>
  </sheetViews>
  <sheetFormatPr defaultRowHeight="12.75"/>
  <cols>
    <col min="1" max="1" width="29.5703125" customWidth="1"/>
    <col min="2" max="4" width="9.140625" style="5"/>
    <col min="5" max="5" width="9.140625" style="8"/>
    <col min="6" max="6" width="10" style="8" customWidth="1"/>
    <col min="7" max="7" width="9.140625" style="8"/>
    <col min="9" max="9" width="24.140625" customWidth="1"/>
    <col min="10" max="11" width="9.140625" style="3"/>
  </cols>
  <sheetData>
    <row r="1" spans="1:8" ht="38.25">
      <c r="A1" s="10" t="s">
        <v>29</v>
      </c>
      <c r="B1" s="16" t="s">
        <v>26</v>
      </c>
      <c r="C1" s="16" t="s">
        <v>0</v>
      </c>
      <c r="D1" s="14" t="s">
        <v>27</v>
      </c>
      <c r="E1" s="12" t="s">
        <v>53</v>
      </c>
      <c r="F1" s="12" t="s">
        <v>28</v>
      </c>
      <c r="G1" s="12" t="s">
        <v>59</v>
      </c>
      <c r="H1" s="12" t="s">
        <v>68</v>
      </c>
    </row>
    <row r="2" spans="1:8" ht="25.5">
      <c r="A2" s="7" t="s">
        <v>2</v>
      </c>
      <c r="D2" s="15"/>
      <c r="E2" s="13"/>
      <c r="F2" s="13"/>
      <c r="G2" s="13"/>
    </row>
    <row r="3" spans="1:8">
      <c r="A3" t="s">
        <v>43</v>
      </c>
      <c r="B3" s="5">
        <v>0</v>
      </c>
      <c r="C3" s="5">
        <v>300</v>
      </c>
      <c r="D3" s="5">
        <f>B3*C3</f>
        <v>0</v>
      </c>
      <c r="E3" s="8">
        <v>2</v>
      </c>
      <c r="F3" s="8">
        <f>E3/24</f>
        <v>8.3333333333333329E-2</v>
      </c>
      <c r="G3" s="8">
        <f>D3*F3</f>
        <v>0</v>
      </c>
      <c r="H3" s="19" t="s">
        <v>60</v>
      </c>
    </row>
    <row r="4" spans="1:8">
      <c r="A4" t="s">
        <v>23</v>
      </c>
      <c r="B4" s="5">
        <v>0</v>
      </c>
      <c r="C4" s="5">
        <v>600</v>
      </c>
      <c r="D4" s="5">
        <f>B4*C4</f>
        <v>0</v>
      </c>
      <c r="E4" s="8">
        <v>6</v>
      </c>
      <c r="F4" s="8">
        <f t="shared" ref="F4:F43" si="0">E4/24</f>
        <v>0.25</v>
      </c>
      <c r="G4" s="8">
        <f t="shared" ref="G4:G43" si="1">D4*F4</f>
        <v>0</v>
      </c>
      <c r="H4" s="19" t="s">
        <v>60</v>
      </c>
    </row>
    <row r="5" spans="1:8">
      <c r="A5" s="9" t="s">
        <v>82</v>
      </c>
      <c r="B5" s="5">
        <v>0</v>
      </c>
      <c r="C5" s="5">
        <v>1100</v>
      </c>
      <c r="D5" s="5">
        <f>B5*C5</f>
        <v>0</v>
      </c>
      <c r="E5" s="8">
        <v>2</v>
      </c>
      <c r="F5" s="8">
        <f t="shared" ref="F5" si="2">E5/24</f>
        <v>8.3333333333333329E-2</v>
      </c>
      <c r="G5" s="8">
        <f t="shared" ref="G5" si="3">D5*F5</f>
        <v>0</v>
      </c>
      <c r="H5" s="19" t="s">
        <v>60</v>
      </c>
    </row>
    <row r="6" spans="1:8">
      <c r="A6" s="9" t="s">
        <v>61</v>
      </c>
      <c r="B6" s="5">
        <v>0</v>
      </c>
      <c r="C6" s="5">
        <v>100</v>
      </c>
      <c r="D6" s="5">
        <f t="shared" ref="D6:D8" si="4">B6*C6</f>
        <v>0</v>
      </c>
      <c r="E6" s="8">
        <v>0.03</v>
      </c>
      <c r="F6" s="8">
        <f t="shared" si="0"/>
        <v>1.25E-3</v>
      </c>
      <c r="G6" s="8">
        <f t="shared" si="1"/>
        <v>0</v>
      </c>
      <c r="H6" s="19" t="s">
        <v>60</v>
      </c>
    </row>
    <row r="7" spans="1:8">
      <c r="A7" s="9" t="s">
        <v>62</v>
      </c>
      <c r="B7" s="5">
        <v>0</v>
      </c>
      <c r="C7" s="5">
        <v>92</v>
      </c>
      <c r="D7" s="5">
        <f t="shared" ref="D7" si="5">B7*C7</f>
        <v>0</v>
      </c>
      <c r="E7" s="8">
        <v>0.01</v>
      </c>
      <c r="F7" s="8">
        <f t="shared" ref="F7" si="6">E7/24</f>
        <v>4.1666666666666669E-4</v>
      </c>
      <c r="G7" s="8">
        <f t="shared" ref="G7" si="7">D7*F7</f>
        <v>0</v>
      </c>
      <c r="H7" s="19" t="s">
        <v>60</v>
      </c>
    </row>
    <row r="8" spans="1:8">
      <c r="A8" t="s">
        <v>44</v>
      </c>
      <c r="B8" s="5">
        <v>0</v>
      </c>
      <c r="C8" s="5">
        <v>200</v>
      </c>
      <c r="D8" s="5">
        <f t="shared" si="4"/>
        <v>0</v>
      </c>
      <c r="E8" s="8">
        <v>3</v>
      </c>
      <c r="F8" s="8">
        <f t="shared" si="0"/>
        <v>0.125</v>
      </c>
      <c r="G8" s="8">
        <f t="shared" si="1"/>
        <v>0</v>
      </c>
      <c r="H8" s="19" t="s">
        <v>60</v>
      </c>
    </row>
    <row r="9" spans="1:8">
      <c r="A9" t="s">
        <v>25</v>
      </c>
      <c r="B9" s="5">
        <v>0</v>
      </c>
      <c r="C9" s="5">
        <v>1200</v>
      </c>
      <c r="D9" s="5">
        <f>B9*C9</f>
        <v>0</v>
      </c>
      <c r="E9" s="8">
        <v>3</v>
      </c>
      <c r="F9" s="8">
        <f t="shared" si="0"/>
        <v>0.125</v>
      </c>
      <c r="G9" s="8">
        <f t="shared" si="1"/>
        <v>0</v>
      </c>
      <c r="H9" s="19" t="s">
        <v>60</v>
      </c>
    </row>
    <row r="10" spans="1:8">
      <c r="A10" s="17" t="s">
        <v>58</v>
      </c>
      <c r="B10" s="18" t="s">
        <v>60</v>
      </c>
      <c r="C10" s="18" t="s">
        <v>60</v>
      </c>
      <c r="D10" s="18" t="s">
        <v>60</v>
      </c>
      <c r="E10" s="19" t="s">
        <v>60</v>
      </c>
      <c r="F10" s="18" t="s">
        <v>60</v>
      </c>
      <c r="G10" s="19" t="s">
        <v>60</v>
      </c>
      <c r="H10" s="19" t="s">
        <v>60</v>
      </c>
    </row>
    <row r="11" spans="1:8">
      <c r="A11" s="6" t="s">
        <v>49</v>
      </c>
      <c r="B11" s="5">
        <v>0</v>
      </c>
      <c r="C11" s="5">
        <v>50</v>
      </c>
      <c r="D11" s="5">
        <f t="shared" ref="D11:D33" si="8">B11*C11</f>
        <v>0</v>
      </c>
      <c r="E11" s="8">
        <v>6</v>
      </c>
      <c r="F11" s="8">
        <f t="shared" ref="F11:F33" si="9">E11/24</f>
        <v>0.25</v>
      </c>
      <c r="G11" s="8">
        <f t="shared" ref="G11:G33" si="10">D11*F11</f>
        <v>0</v>
      </c>
      <c r="H11" s="19" t="s">
        <v>60</v>
      </c>
    </row>
    <row r="12" spans="1:8">
      <c r="A12" s="6" t="s">
        <v>50</v>
      </c>
      <c r="B12" s="5">
        <v>0</v>
      </c>
      <c r="C12" s="5">
        <v>250</v>
      </c>
      <c r="D12" s="5">
        <f t="shared" si="8"/>
        <v>0</v>
      </c>
      <c r="E12" s="8">
        <v>6</v>
      </c>
      <c r="F12" s="8">
        <f t="shared" si="9"/>
        <v>0.25</v>
      </c>
      <c r="G12" s="8">
        <f t="shared" si="10"/>
        <v>0</v>
      </c>
      <c r="H12" s="19" t="s">
        <v>60</v>
      </c>
    </row>
    <row r="13" spans="1:8">
      <c r="A13" s="6" t="s">
        <v>51</v>
      </c>
      <c r="B13" s="5">
        <v>0</v>
      </c>
      <c r="C13" s="5">
        <v>100</v>
      </c>
      <c r="D13" s="5">
        <f t="shared" si="8"/>
        <v>0</v>
      </c>
      <c r="E13" s="8">
        <v>0.5</v>
      </c>
      <c r="F13" s="8">
        <f t="shared" si="9"/>
        <v>2.0833333333333332E-2</v>
      </c>
      <c r="G13" s="8">
        <f t="shared" si="10"/>
        <v>0</v>
      </c>
      <c r="H13" s="19" t="s">
        <v>60</v>
      </c>
    </row>
    <row r="14" spans="1:8">
      <c r="A14" s="9" t="s">
        <v>52</v>
      </c>
      <c r="B14" s="5">
        <v>0</v>
      </c>
      <c r="C14" s="5">
        <v>35</v>
      </c>
      <c r="D14" s="5">
        <f t="shared" si="8"/>
        <v>0</v>
      </c>
      <c r="E14" s="8">
        <v>3</v>
      </c>
      <c r="F14" s="8">
        <f t="shared" si="9"/>
        <v>0.125</v>
      </c>
      <c r="G14" s="8">
        <f t="shared" si="10"/>
        <v>0</v>
      </c>
      <c r="H14" s="19" t="s">
        <v>60</v>
      </c>
    </row>
    <row r="15" spans="1:8">
      <c r="A15" s="9" t="s">
        <v>72</v>
      </c>
      <c r="B15" s="5">
        <v>0</v>
      </c>
      <c r="C15" s="5">
        <v>1400</v>
      </c>
      <c r="D15" s="5">
        <f t="shared" si="8"/>
        <v>0</v>
      </c>
      <c r="E15" s="8">
        <v>0.5</v>
      </c>
      <c r="F15" s="8">
        <f t="shared" si="9"/>
        <v>2.0833333333333332E-2</v>
      </c>
      <c r="G15" s="8">
        <f t="shared" si="10"/>
        <v>0</v>
      </c>
      <c r="H15" s="19" t="s">
        <v>60</v>
      </c>
    </row>
    <row r="16" spans="1:8">
      <c r="A16" s="9" t="s">
        <v>41</v>
      </c>
      <c r="B16" s="5">
        <v>0</v>
      </c>
      <c r="C16" s="5">
        <v>50</v>
      </c>
      <c r="D16" s="5">
        <f t="shared" si="8"/>
        <v>0</v>
      </c>
      <c r="E16" s="8">
        <v>1</v>
      </c>
      <c r="F16" s="8">
        <f t="shared" si="9"/>
        <v>4.1666666666666664E-2</v>
      </c>
      <c r="G16" s="8">
        <f t="shared" si="10"/>
        <v>0</v>
      </c>
      <c r="H16" s="19" t="s">
        <v>60</v>
      </c>
    </row>
    <row r="17" spans="1:8">
      <c r="A17" s="9" t="s">
        <v>73</v>
      </c>
      <c r="B17" s="5">
        <v>0</v>
      </c>
      <c r="C17" s="5">
        <v>1500</v>
      </c>
      <c r="D17" s="5">
        <f t="shared" si="8"/>
        <v>0</v>
      </c>
      <c r="E17" s="8">
        <v>1</v>
      </c>
      <c r="F17" s="8">
        <f t="shared" si="9"/>
        <v>4.1666666666666664E-2</v>
      </c>
      <c r="G17" s="8">
        <f t="shared" si="10"/>
        <v>0</v>
      </c>
      <c r="H17" s="19" t="s">
        <v>60</v>
      </c>
    </row>
    <row r="18" spans="1:8">
      <c r="A18" s="9" t="s">
        <v>74</v>
      </c>
      <c r="B18" s="5">
        <v>0</v>
      </c>
      <c r="C18" s="5">
        <v>1000</v>
      </c>
      <c r="D18" s="5">
        <f t="shared" si="8"/>
        <v>0</v>
      </c>
      <c r="E18" s="8">
        <v>1</v>
      </c>
      <c r="F18" s="8">
        <f t="shared" si="9"/>
        <v>4.1666666666666664E-2</v>
      </c>
      <c r="G18" s="8">
        <f t="shared" si="10"/>
        <v>0</v>
      </c>
      <c r="H18" s="19" t="s">
        <v>60</v>
      </c>
    </row>
    <row r="19" spans="1:8">
      <c r="A19" s="9" t="s">
        <v>75</v>
      </c>
      <c r="B19" s="5">
        <v>0</v>
      </c>
      <c r="C19" s="5">
        <v>750</v>
      </c>
      <c r="D19" s="5">
        <f t="shared" si="8"/>
        <v>0</v>
      </c>
      <c r="E19" s="8">
        <v>0</v>
      </c>
      <c r="F19" s="8">
        <f t="shared" si="9"/>
        <v>0</v>
      </c>
      <c r="G19" s="8">
        <f t="shared" si="10"/>
        <v>0</v>
      </c>
      <c r="H19" s="19" t="s">
        <v>60</v>
      </c>
    </row>
    <row r="20" spans="1:8">
      <c r="A20" s="9" t="s">
        <v>76</v>
      </c>
      <c r="B20" s="5">
        <v>0</v>
      </c>
      <c r="C20" s="5">
        <v>1200</v>
      </c>
      <c r="D20" s="5">
        <f t="shared" si="8"/>
        <v>0</v>
      </c>
      <c r="E20" s="8">
        <v>1</v>
      </c>
      <c r="F20" s="8">
        <f t="shared" si="9"/>
        <v>4.1666666666666664E-2</v>
      </c>
      <c r="G20" s="8">
        <f t="shared" si="10"/>
        <v>0</v>
      </c>
      <c r="H20" s="19" t="s">
        <v>60</v>
      </c>
    </row>
    <row r="21" spans="1:8">
      <c r="A21" s="9" t="s">
        <v>63</v>
      </c>
      <c r="B21" s="5">
        <v>0</v>
      </c>
      <c r="C21" s="5">
        <v>127</v>
      </c>
      <c r="D21" s="5">
        <f t="shared" si="8"/>
        <v>0</v>
      </c>
      <c r="E21" s="8">
        <v>1</v>
      </c>
      <c r="F21" s="8">
        <f t="shared" si="9"/>
        <v>4.1666666666666664E-2</v>
      </c>
      <c r="G21" s="8">
        <f t="shared" si="10"/>
        <v>0</v>
      </c>
      <c r="H21" s="19" t="s">
        <v>60</v>
      </c>
    </row>
    <row r="22" spans="1:8">
      <c r="A22" s="9" t="s">
        <v>42</v>
      </c>
      <c r="B22" s="5">
        <v>0</v>
      </c>
      <c r="C22" s="5">
        <v>1250</v>
      </c>
      <c r="D22" s="5">
        <f t="shared" si="8"/>
        <v>0</v>
      </c>
      <c r="E22" s="8">
        <v>1</v>
      </c>
      <c r="F22" s="8">
        <f t="shared" si="9"/>
        <v>4.1666666666666664E-2</v>
      </c>
      <c r="G22" s="8">
        <f t="shared" si="10"/>
        <v>0</v>
      </c>
      <c r="H22" s="19" t="s">
        <v>60</v>
      </c>
    </row>
    <row r="23" spans="1:8">
      <c r="A23" s="9" t="s">
        <v>77</v>
      </c>
      <c r="B23" s="5">
        <v>0</v>
      </c>
      <c r="C23" s="5">
        <v>1200</v>
      </c>
      <c r="D23" s="5">
        <f t="shared" si="8"/>
        <v>0</v>
      </c>
      <c r="E23" s="8">
        <v>1</v>
      </c>
      <c r="F23" s="8">
        <f t="shared" si="9"/>
        <v>4.1666666666666664E-2</v>
      </c>
      <c r="G23" s="8">
        <f t="shared" si="10"/>
        <v>0</v>
      </c>
      <c r="H23" s="19" t="s">
        <v>60</v>
      </c>
    </row>
    <row r="24" spans="1:8">
      <c r="A24" s="9" t="s">
        <v>64</v>
      </c>
      <c r="B24" s="5">
        <v>0</v>
      </c>
      <c r="C24" s="5">
        <v>445</v>
      </c>
      <c r="D24" s="5">
        <f t="shared" si="8"/>
        <v>0</v>
      </c>
      <c r="E24" s="8">
        <v>0.5</v>
      </c>
      <c r="F24" s="8">
        <f t="shared" si="9"/>
        <v>2.0833333333333332E-2</v>
      </c>
      <c r="G24" s="8">
        <f t="shared" si="10"/>
        <v>0</v>
      </c>
      <c r="H24" s="19" t="s">
        <v>60</v>
      </c>
    </row>
    <row r="25" spans="1:8">
      <c r="A25" t="s">
        <v>24</v>
      </c>
      <c r="B25" s="5">
        <v>0</v>
      </c>
      <c r="C25" s="5">
        <v>1500</v>
      </c>
      <c r="D25" s="5">
        <f t="shared" si="8"/>
        <v>0</v>
      </c>
      <c r="E25" s="8">
        <v>3</v>
      </c>
      <c r="F25" s="8">
        <f t="shared" si="9"/>
        <v>0.125</v>
      </c>
      <c r="G25" s="8">
        <f t="shared" si="10"/>
        <v>0</v>
      </c>
      <c r="H25" s="19" t="s">
        <v>60</v>
      </c>
    </row>
    <row r="26" spans="1:8">
      <c r="A26" s="9" t="s">
        <v>78</v>
      </c>
      <c r="B26" s="5">
        <v>0</v>
      </c>
      <c r="C26" s="5">
        <v>1500</v>
      </c>
      <c r="D26" s="5">
        <f t="shared" si="8"/>
        <v>0</v>
      </c>
      <c r="E26" s="8">
        <v>5</v>
      </c>
      <c r="F26" s="8">
        <f t="shared" si="9"/>
        <v>0.20833333333333334</v>
      </c>
      <c r="G26" s="8">
        <f t="shared" si="10"/>
        <v>0</v>
      </c>
      <c r="H26" s="19" t="s">
        <v>60</v>
      </c>
    </row>
    <row r="27" spans="1:8">
      <c r="A27" s="9" t="s">
        <v>79</v>
      </c>
      <c r="B27" s="5">
        <v>0</v>
      </c>
      <c r="C27" s="5">
        <v>1000</v>
      </c>
      <c r="D27" s="5">
        <f t="shared" si="8"/>
        <v>0</v>
      </c>
      <c r="E27" s="8">
        <v>0.5</v>
      </c>
      <c r="F27" s="8">
        <f t="shared" si="9"/>
        <v>2.0833333333333332E-2</v>
      </c>
      <c r="G27" s="8">
        <f t="shared" si="10"/>
        <v>0</v>
      </c>
      <c r="H27" s="19" t="s">
        <v>60</v>
      </c>
    </row>
    <row r="28" spans="1:8">
      <c r="A28" s="9" t="s">
        <v>65</v>
      </c>
      <c r="B28" s="5">
        <v>0</v>
      </c>
      <c r="C28" s="5">
        <v>1400</v>
      </c>
      <c r="D28" s="5">
        <f t="shared" si="8"/>
        <v>0</v>
      </c>
      <c r="E28" s="8">
        <v>3</v>
      </c>
      <c r="F28" s="8">
        <f t="shared" si="9"/>
        <v>0.125</v>
      </c>
      <c r="G28" s="8">
        <f t="shared" si="10"/>
        <v>0</v>
      </c>
      <c r="H28" s="19" t="s">
        <v>60</v>
      </c>
    </row>
    <row r="29" spans="1:8">
      <c r="A29" t="s">
        <v>46</v>
      </c>
      <c r="B29" s="5">
        <v>0</v>
      </c>
      <c r="C29" s="5">
        <v>15</v>
      </c>
      <c r="D29" s="5">
        <f t="shared" si="8"/>
        <v>0</v>
      </c>
      <c r="E29" s="8">
        <v>0.25</v>
      </c>
      <c r="F29" s="8">
        <f t="shared" si="9"/>
        <v>1.0416666666666666E-2</v>
      </c>
      <c r="G29" s="8">
        <f t="shared" si="10"/>
        <v>0</v>
      </c>
      <c r="H29" s="19" t="s">
        <v>60</v>
      </c>
    </row>
    <row r="30" spans="1:8">
      <c r="A30" s="9" t="s">
        <v>66</v>
      </c>
      <c r="B30" s="5">
        <v>0</v>
      </c>
      <c r="C30" s="5">
        <v>200</v>
      </c>
      <c r="D30" s="5">
        <f t="shared" si="8"/>
        <v>0</v>
      </c>
      <c r="E30" s="8">
        <v>4</v>
      </c>
      <c r="F30" s="8">
        <f t="shared" si="9"/>
        <v>0.16666666666666666</v>
      </c>
      <c r="G30" s="8">
        <f t="shared" si="10"/>
        <v>0</v>
      </c>
      <c r="H30" s="19" t="s">
        <v>60</v>
      </c>
    </row>
    <row r="31" spans="1:8">
      <c r="A31" t="s">
        <v>22</v>
      </c>
      <c r="B31" s="5">
        <v>0</v>
      </c>
      <c r="C31" s="5">
        <v>1200</v>
      </c>
      <c r="D31" s="5">
        <f t="shared" si="8"/>
        <v>0</v>
      </c>
      <c r="E31" s="8">
        <v>1</v>
      </c>
      <c r="F31" s="8">
        <f t="shared" si="9"/>
        <v>4.1666666666666664E-2</v>
      </c>
      <c r="G31" s="8">
        <f t="shared" si="10"/>
        <v>0</v>
      </c>
      <c r="H31" s="19" t="s">
        <v>60</v>
      </c>
    </row>
    <row r="32" spans="1:8">
      <c r="A32" s="9" t="s">
        <v>67</v>
      </c>
      <c r="B32" s="5">
        <v>0</v>
      </c>
      <c r="C32" s="5">
        <v>1500</v>
      </c>
      <c r="D32" s="5">
        <f t="shared" si="8"/>
        <v>0</v>
      </c>
      <c r="E32" s="8">
        <v>1</v>
      </c>
      <c r="F32" s="8">
        <f t="shared" si="9"/>
        <v>4.1666666666666664E-2</v>
      </c>
      <c r="G32" s="8">
        <f t="shared" si="10"/>
        <v>0</v>
      </c>
      <c r="H32" s="19" t="s">
        <v>60</v>
      </c>
    </row>
    <row r="33" spans="1:11">
      <c r="A33" s="9" t="s">
        <v>45</v>
      </c>
      <c r="B33" s="5">
        <v>0</v>
      </c>
      <c r="C33" s="5">
        <v>1200</v>
      </c>
      <c r="D33" s="5">
        <f t="shared" si="8"/>
        <v>0</v>
      </c>
      <c r="E33" s="8">
        <f>3/7</f>
        <v>0.42857142857142855</v>
      </c>
      <c r="F33" s="8">
        <f t="shared" si="9"/>
        <v>1.7857142857142856E-2</v>
      </c>
      <c r="G33" s="8">
        <f t="shared" si="10"/>
        <v>0</v>
      </c>
      <c r="H33" s="19" t="s">
        <v>60</v>
      </c>
    </row>
    <row r="34" spans="1:11">
      <c r="A34" s="17" t="s">
        <v>34</v>
      </c>
      <c r="B34" s="18" t="s">
        <v>60</v>
      </c>
      <c r="C34" s="18" t="s">
        <v>60</v>
      </c>
      <c r="D34" s="18" t="s">
        <v>60</v>
      </c>
      <c r="E34" s="19" t="s">
        <v>60</v>
      </c>
      <c r="F34" s="18" t="s">
        <v>60</v>
      </c>
      <c r="G34" s="19" t="s">
        <v>60</v>
      </c>
      <c r="H34" s="19" t="s">
        <v>60</v>
      </c>
    </row>
    <row r="35" spans="1:11">
      <c r="A35" s="6" t="s">
        <v>35</v>
      </c>
      <c r="B35" s="5">
        <v>0</v>
      </c>
      <c r="C35" s="5">
        <v>1500</v>
      </c>
      <c r="D35" s="5">
        <f>B35*C35</f>
        <v>0</v>
      </c>
      <c r="E35" s="8">
        <v>1</v>
      </c>
      <c r="F35" s="8">
        <f t="shared" si="0"/>
        <v>4.1666666666666664E-2</v>
      </c>
      <c r="G35" s="8">
        <f t="shared" si="1"/>
        <v>0</v>
      </c>
      <c r="H35" s="19" t="s">
        <v>60</v>
      </c>
      <c r="J35"/>
      <c r="K35"/>
    </row>
    <row r="36" spans="1:11">
      <c r="A36" s="6" t="s">
        <v>32</v>
      </c>
      <c r="B36" s="5">
        <v>0</v>
      </c>
      <c r="C36" s="5">
        <v>1500</v>
      </c>
      <c r="D36" s="5">
        <f t="shared" ref="D36:D43" si="11">B36*C36</f>
        <v>0</v>
      </c>
      <c r="E36" s="8">
        <v>1</v>
      </c>
      <c r="F36" s="8">
        <f t="shared" si="0"/>
        <v>4.1666666666666664E-2</v>
      </c>
      <c r="G36" s="8">
        <f t="shared" si="1"/>
        <v>0</v>
      </c>
      <c r="H36" s="19" t="s">
        <v>60</v>
      </c>
      <c r="J36"/>
      <c r="K36"/>
    </row>
    <row r="37" spans="1:11">
      <c r="A37" s="6" t="s">
        <v>21</v>
      </c>
      <c r="B37" s="5">
        <v>0</v>
      </c>
      <c r="C37" s="5">
        <v>1500</v>
      </c>
      <c r="D37" s="5">
        <f t="shared" si="11"/>
        <v>0</v>
      </c>
      <c r="E37" s="8">
        <v>2</v>
      </c>
      <c r="F37" s="8">
        <f t="shared" si="0"/>
        <v>8.3333333333333329E-2</v>
      </c>
      <c r="G37" s="8">
        <f t="shared" si="1"/>
        <v>0</v>
      </c>
      <c r="H37" s="19" t="s">
        <v>60</v>
      </c>
      <c r="J37"/>
      <c r="K37"/>
    </row>
    <row r="38" spans="1:11">
      <c r="A38" s="6" t="s">
        <v>36</v>
      </c>
      <c r="B38" s="5">
        <v>0</v>
      </c>
      <c r="C38" s="5">
        <v>1500</v>
      </c>
      <c r="D38" s="5">
        <f t="shared" si="11"/>
        <v>0</v>
      </c>
      <c r="E38" s="8">
        <v>1</v>
      </c>
      <c r="F38" s="8">
        <f t="shared" si="0"/>
        <v>4.1666666666666664E-2</v>
      </c>
      <c r="G38" s="8">
        <f t="shared" si="1"/>
        <v>0</v>
      </c>
      <c r="H38" s="19" t="s">
        <v>60</v>
      </c>
      <c r="J38"/>
      <c r="K38"/>
    </row>
    <row r="39" spans="1:11">
      <c r="A39" s="6" t="s">
        <v>37</v>
      </c>
      <c r="B39" s="5">
        <v>0</v>
      </c>
      <c r="C39" s="5">
        <v>1500</v>
      </c>
      <c r="D39" s="5">
        <f t="shared" si="11"/>
        <v>0</v>
      </c>
      <c r="E39" s="8">
        <v>1</v>
      </c>
      <c r="F39" s="8">
        <f t="shared" si="0"/>
        <v>4.1666666666666664E-2</v>
      </c>
      <c r="G39" s="8">
        <f t="shared" si="1"/>
        <v>0</v>
      </c>
      <c r="H39" s="19" t="s">
        <v>60</v>
      </c>
      <c r="J39"/>
      <c r="K39"/>
    </row>
    <row r="40" spans="1:11">
      <c r="A40" s="6" t="s">
        <v>30</v>
      </c>
      <c r="B40" s="5">
        <v>0</v>
      </c>
      <c r="C40" s="5">
        <v>1500</v>
      </c>
      <c r="D40" s="5">
        <f t="shared" si="11"/>
        <v>0</v>
      </c>
      <c r="E40" s="8">
        <v>1</v>
      </c>
      <c r="F40" s="8">
        <f t="shared" si="0"/>
        <v>4.1666666666666664E-2</v>
      </c>
      <c r="G40" s="8">
        <f t="shared" si="1"/>
        <v>0</v>
      </c>
      <c r="H40" s="19" t="s">
        <v>60</v>
      </c>
      <c r="J40"/>
      <c r="K40"/>
    </row>
    <row r="41" spans="1:11">
      <c r="A41" s="6" t="s">
        <v>38</v>
      </c>
      <c r="B41" s="5">
        <v>0</v>
      </c>
      <c r="C41" s="5">
        <v>1500</v>
      </c>
      <c r="D41" s="5">
        <f t="shared" si="11"/>
        <v>0</v>
      </c>
      <c r="E41" s="8">
        <v>1</v>
      </c>
      <c r="F41" s="8">
        <f t="shared" si="0"/>
        <v>4.1666666666666664E-2</v>
      </c>
      <c r="G41" s="8">
        <f t="shared" si="1"/>
        <v>0</v>
      </c>
      <c r="H41" s="19" t="s">
        <v>60</v>
      </c>
      <c r="J41"/>
      <c r="K41"/>
    </row>
    <row r="42" spans="1:11">
      <c r="A42" s="6" t="s">
        <v>33</v>
      </c>
      <c r="B42" s="5">
        <v>0</v>
      </c>
      <c r="C42" s="5">
        <v>1500</v>
      </c>
      <c r="D42" s="5">
        <f t="shared" si="11"/>
        <v>0</v>
      </c>
      <c r="E42" s="8">
        <v>1</v>
      </c>
      <c r="F42" s="8">
        <f t="shared" si="0"/>
        <v>4.1666666666666664E-2</v>
      </c>
      <c r="G42" s="8">
        <f t="shared" si="1"/>
        <v>0</v>
      </c>
      <c r="H42" s="19" t="s">
        <v>60</v>
      </c>
      <c r="J42"/>
      <c r="K42"/>
    </row>
    <row r="43" spans="1:11">
      <c r="A43" s="6" t="s">
        <v>31</v>
      </c>
      <c r="B43" s="5">
        <v>0</v>
      </c>
      <c r="C43" s="5">
        <v>1500</v>
      </c>
      <c r="D43" s="5">
        <f t="shared" si="11"/>
        <v>0</v>
      </c>
      <c r="E43" s="8">
        <v>1</v>
      </c>
      <c r="F43" s="8">
        <f t="shared" si="0"/>
        <v>4.1666666666666664E-2</v>
      </c>
      <c r="G43" s="8">
        <f t="shared" si="1"/>
        <v>0</v>
      </c>
      <c r="H43" s="19" t="s">
        <v>60</v>
      </c>
      <c r="J43"/>
      <c r="K43"/>
    </row>
    <row r="44" spans="1:11">
      <c r="A44" s="2" t="s">
        <v>1</v>
      </c>
      <c r="B44" s="4"/>
      <c r="C44" s="4"/>
      <c r="D44" s="4"/>
      <c r="E44" s="11"/>
      <c r="F44" s="11"/>
      <c r="G44" s="11">
        <f>SUM(G4:G43)</f>
        <v>0</v>
      </c>
      <c r="H44" s="21">
        <f>G44/1000</f>
        <v>0</v>
      </c>
    </row>
    <row r="45" spans="1:11">
      <c r="B45"/>
      <c r="C45"/>
      <c r="D45"/>
      <c r="F45"/>
      <c r="H45" s="19" t="s">
        <v>60</v>
      </c>
    </row>
    <row r="46" spans="1:11">
      <c r="A46" s="1" t="s">
        <v>39</v>
      </c>
      <c r="H46" s="19" t="s">
        <v>60</v>
      </c>
    </row>
    <row r="47" spans="1:11">
      <c r="A47" s="17" t="s">
        <v>56</v>
      </c>
      <c r="B47" s="18" t="s">
        <v>60</v>
      </c>
      <c r="C47" s="18" t="s">
        <v>60</v>
      </c>
      <c r="D47" s="18" t="s">
        <v>60</v>
      </c>
      <c r="E47" s="19" t="s">
        <v>60</v>
      </c>
      <c r="F47" s="18" t="s">
        <v>60</v>
      </c>
      <c r="G47" s="19" t="s">
        <v>60</v>
      </c>
      <c r="H47" s="19" t="s">
        <v>60</v>
      </c>
    </row>
    <row r="48" spans="1:11">
      <c r="A48" s="6" t="s">
        <v>14</v>
      </c>
      <c r="B48" s="5">
        <v>0</v>
      </c>
      <c r="C48" s="5">
        <v>1300</v>
      </c>
      <c r="D48" s="5">
        <f t="shared" ref="D48:D68" si="12">B48*C48</f>
        <v>0</v>
      </c>
      <c r="E48" s="8">
        <v>3</v>
      </c>
      <c r="F48" s="8">
        <f t="shared" ref="F48:F62" si="13">E48/24</f>
        <v>0.125</v>
      </c>
      <c r="G48" s="8">
        <f t="shared" ref="G48:G62" si="14">D48*F48</f>
        <v>0</v>
      </c>
      <c r="H48" s="19" t="s">
        <v>60</v>
      </c>
    </row>
    <row r="49" spans="1:8">
      <c r="A49" s="6" t="s">
        <v>57</v>
      </c>
      <c r="B49" s="5">
        <v>0</v>
      </c>
      <c r="C49" s="5">
        <v>500</v>
      </c>
      <c r="D49" s="5">
        <f t="shared" si="12"/>
        <v>0</v>
      </c>
      <c r="E49" s="8">
        <v>3</v>
      </c>
      <c r="F49" s="8">
        <f t="shared" si="13"/>
        <v>0.125</v>
      </c>
      <c r="G49" s="8">
        <f t="shared" si="14"/>
        <v>0</v>
      </c>
      <c r="H49" s="19" t="s">
        <v>60</v>
      </c>
    </row>
    <row r="50" spans="1:8">
      <c r="A50" s="6" t="s">
        <v>40</v>
      </c>
      <c r="B50" s="5">
        <v>0</v>
      </c>
      <c r="C50" s="5">
        <v>1300</v>
      </c>
      <c r="D50" s="5">
        <f t="shared" si="12"/>
        <v>0</v>
      </c>
      <c r="E50" s="8">
        <v>3</v>
      </c>
      <c r="F50" s="8">
        <f t="shared" si="13"/>
        <v>0.125</v>
      </c>
      <c r="G50" s="8">
        <f t="shared" si="14"/>
        <v>0</v>
      </c>
      <c r="H50" s="19" t="s">
        <v>60</v>
      </c>
    </row>
    <row r="51" spans="1:8">
      <c r="A51" t="s">
        <v>13</v>
      </c>
      <c r="B51" s="5">
        <v>0</v>
      </c>
      <c r="C51" s="5">
        <v>1500</v>
      </c>
      <c r="D51" s="5">
        <f t="shared" ref="D51:D57" si="15">B51*C51</f>
        <v>0</v>
      </c>
      <c r="E51" s="8">
        <v>3</v>
      </c>
      <c r="F51" s="8">
        <f t="shared" ref="F51:F57" si="16">E51/24</f>
        <v>0.125</v>
      </c>
      <c r="G51" s="8">
        <f t="shared" ref="G51:G57" si="17">D51*F51</f>
        <v>0</v>
      </c>
      <c r="H51" s="19" t="s">
        <v>60</v>
      </c>
    </row>
    <row r="52" spans="1:8">
      <c r="A52" t="s">
        <v>8</v>
      </c>
      <c r="B52" s="5">
        <v>0</v>
      </c>
      <c r="C52" s="5">
        <v>450</v>
      </c>
      <c r="D52" s="5">
        <f t="shared" si="15"/>
        <v>0</v>
      </c>
      <c r="E52" s="8">
        <v>1</v>
      </c>
      <c r="F52" s="8">
        <f t="shared" si="16"/>
        <v>4.1666666666666664E-2</v>
      </c>
      <c r="G52" s="8">
        <f t="shared" si="17"/>
        <v>0</v>
      </c>
      <c r="H52" s="19" t="s">
        <v>60</v>
      </c>
    </row>
    <row r="53" spans="1:8">
      <c r="A53" s="9" t="s">
        <v>83</v>
      </c>
      <c r="B53" s="5">
        <v>0</v>
      </c>
      <c r="C53" s="5">
        <v>12500</v>
      </c>
      <c r="D53" s="5">
        <f t="shared" si="15"/>
        <v>0</v>
      </c>
      <c r="E53" s="8">
        <v>2</v>
      </c>
      <c r="F53" s="8">
        <f t="shared" si="16"/>
        <v>8.3333333333333329E-2</v>
      </c>
      <c r="G53" s="8">
        <f t="shared" si="17"/>
        <v>0</v>
      </c>
      <c r="H53" s="19" t="s">
        <v>60</v>
      </c>
    </row>
    <row r="54" spans="1:8">
      <c r="A54" t="s">
        <v>11</v>
      </c>
      <c r="B54" s="5">
        <v>0</v>
      </c>
      <c r="C54" s="5">
        <v>700</v>
      </c>
      <c r="D54" s="5">
        <f t="shared" si="15"/>
        <v>0</v>
      </c>
      <c r="E54" s="8">
        <v>6</v>
      </c>
      <c r="F54" s="8">
        <f t="shared" si="16"/>
        <v>0.25</v>
      </c>
      <c r="G54" s="8">
        <f t="shared" si="17"/>
        <v>0</v>
      </c>
      <c r="H54" s="19" t="s">
        <v>60</v>
      </c>
    </row>
    <row r="55" spans="1:8">
      <c r="A55" s="9" t="s">
        <v>12</v>
      </c>
      <c r="B55" s="5">
        <v>0</v>
      </c>
      <c r="C55" s="5">
        <v>200</v>
      </c>
      <c r="D55" s="5">
        <f t="shared" si="15"/>
        <v>0</v>
      </c>
      <c r="E55" s="8">
        <v>6</v>
      </c>
      <c r="F55" s="8">
        <f t="shared" si="16"/>
        <v>0.25</v>
      </c>
      <c r="G55" s="8">
        <f t="shared" si="17"/>
        <v>0</v>
      </c>
      <c r="H55" s="19" t="s">
        <v>60</v>
      </c>
    </row>
    <row r="56" spans="1:8">
      <c r="A56" t="s">
        <v>9</v>
      </c>
      <c r="B56" s="5">
        <v>0</v>
      </c>
      <c r="C56" s="5">
        <v>4000</v>
      </c>
      <c r="D56" s="5">
        <f t="shared" si="15"/>
        <v>0</v>
      </c>
      <c r="E56" s="8">
        <v>2</v>
      </c>
      <c r="F56" s="8">
        <f t="shared" si="16"/>
        <v>8.3333333333333329E-2</v>
      </c>
      <c r="G56" s="8">
        <f t="shared" si="17"/>
        <v>0</v>
      </c>
      <c r="H56" s="19" t="s">
        <v>60</v>
      </c>
    </row>
    <row r="57" spans="1:8">
      <c r="A57" t="s">
        <v>10</v>
      </c>
      <c r="B57" s="5">
        <v>0</v>
      </c>
      <c r="C57" s="5">
        <v>750</v>
      </c>
      <c r="D57" s="5">
        <f t="shared" si="15"/>
        <v>0</v>
      </c>
      <c r="E57" s="8">
        <v>8</v>
      </c>
      <c r="F57" s="8">
        <f t="shared" si="16"/>
        <v>0.33333333333333331</v>
      </c>
      <c r="G57" s="8">
        <f t="shared" si="17"/>
        <v>0</v>
      </c>
      <c r="H57" s="19" t="s">
        <v>60</v>
      </c>
    </row>
    <row r="58" spans="1:8">
      <c r="A58" s="17" t="s">
        <v>86</v>
      </c>
      <c r="B58" s="18" t="s">
        <v>60</v>
      </c>
      <c r="C58" s="18" t="s">
        <v>60</v>
      </c>
      <c r="D58" s="18" t="s">
        <v>60</v>
      </c>
      <c r="E58" s="19" t="s">
        <v>60</v>
      </c>
      <c r="F58" s="18" t="s">
        <v>60</v>
      </c>
      <c r="G58" s="19" t="s">
        <v>60</v>
      </c>
      <c r="H58" s="19" t="s">
        <v>60</v>
      </c>
    </row>
    <row r="59" spans="1:8">
      <c r="A59" s="6" t="s">
        <v>48</v>
      </c>
      <c r="B59" s="5">
        <v>0</v>
      </c>
      <c r="C59" s="5">
        <v>1800</v>
      </c>
      <c r="D59" s="5">
        <f t="shared" si="12"/>
        <v>0</v>
      </c>
      <c r="E59" s="8">
        <v>3</v>
      </c>
      <c r="F59" s="8">
        <f t="shared" si="13"/>
        <v>0.125</v>
      </c>
      <c r="G59" s="8">
        <f t="shared" si="14"/>
        <v>0</v>
      </c>
      <c r="H59" s="19" t="s">
        <v>60</v>
      </c>
    </row>
    <row r="60" spans="1:8">
      <c r="A60" s="6" t="s">
        <v>47</v>
      </c>
      <c r="B60" s="5">
        <v>0</v>
      </c>
      <c r="C60" s="5">
        <v>2000</v>
      </c>
      <c r="D60" s="5">
        <f t="shared" si="12"/>
        <v>0</v>
      </c>
      <c r="E60" s="8">
        <v>3</v>
      </c>
      <c r="F60" s="8">
        <f t="shared" si="13"/>
        <v>0.125</v>
      </c>
      <c r="G60" s="8">
        <f t="shared" si="14"/>
        <v>0</v>
      </c>
      <c r="H60" s="19" t="s">
        <v>60</v>
      </c>
    </row>
    <row r="61" spans="1:8">
      <c r="A61" s="6" t="s">
        <v>54</v>
      </c>
      <c r="B61" s="5">
        <v>0</v>
      </c>
      <c r="C61" s="5">
        <v>2600</v>
      </c>
      <c r="D61" s="5">
        <f t="shared" si="12"/>
        <v>0</v>
      </c>
      <c r="E61" s="8">
        <v>3</v>
      </c>
      <c r="F61" s="8">
        <f t="shared" si="13"/>
        <v>0.125</v>
      </c>
      <c r="G61" s="8">
        <f t="shared" si="14"/>
        <v>0</v>
      </c>
      <c r="H61" s="19" t="s">
        <v>60</v>
      </c>
    </row>
    <row r="62" spans="1:8">
      <c r="A62" s="6" t="s">
        <v>55</v>
      </c>
      <c r="B62" s="5">
        <v>0</v>
      </c>
      <c r="C62" s="5">
        <v>2000</v>
      </c>
      <c r="D62" s="5">
        <f t="shared" ref="D62" si="18">B62*C62</f>
        <v>0</v>
      </c>
      <c r="E62" s="8">
        <v>3</v>
      </c>
      <c r="F62" s="8">
        <f t="shared" si="13"/>
        <v>0.125</v>
      </c>
      <c r="G62" s="8">
        <f t="shared" si="14"/>
        <v>0</v>
      </c>
      <c r="H62" s="19" t="s">
        <v>60</v>
      </c>
    </row>
    <row r="63" spans="1:8">
      <c r="A63" s="9" t="s">
        <v>20</v>
      </c>
      <c r="B63" s="5">
        <v>0</v>
      </c>
      <c r="C63" s="5">
        <v>100</v>
      </c>
      <c r="D63" s="5">
        <f t="shared" si="12"/>
        <v>0</v>
      </c>
      <c r="E63" s="8">
        <v>0</v>
      </c>
      <c r="F63" s="8">
        <f t="shared" ref="F63:F68" si="19">E63/24</f>
        <v>0</v>
      </c>
      <c r="G63" s="8">
        <f t="shared" ref="G63:G68" si="20">D63*F63</f>
        <v>0</v>
      </c>
      <c r="H63" s="19" t="s">
        <v>60</v>
      </c>
    </row>
    <row r="64" spans="1:8">
      <c r="A64" s="9" t="s">
        <v>15</v>
      </c>
      <c r="B64" s="5">
        <v>0</v>
      </c>
      <c r="C64" s="5">
        <v>400</v>
      </c>
      <c r="D64" s="5">
        <f t="shared" si="12"/>
        <v>0</v>
      </c>
      <c r="E64" s="8">
        <v>1</v>
      </c>
      <c r="F64" s="8">
        <f t="shared" si="19"/>
        <v>4.1666666666666664E-2</v>
      </c>
      <c r="G64" s="8">
        <f t="shared" si="20"/>
        <v>0</v>
      </c>
      <c r="H64" s="19" t="s">
        <v>60</v>
      </c>
    </row>
    <row r="65" spans="1:8">
      <c r="A65" s="9" t="s">
        <v>81</v>
      </c>
      <c r="B65" s="5">
        <v>0</v>
      </c>
      <c r="C65" s="5">
        <v>147</v>
      </c>
      <c r="D65" s="5">
        <f t="shared" si="12"/>
        <v>0</v>
      </c>
      <c r="E65" s="8">
        <v>6</v>
      </c>
      <c r="F65" s="8">
        <f t="shared" si="19"/>
        <v>0.25</v>
      </c>
      <c r="G65" s="8">
        <f t="shared" si="20"/>
        <v>0</v>
      </c>
      <c r="H65" s="19" t="s">
        <v>60</v>
      </c>
    </row>
    <row r="66" spans="1:8">
      <c r="A66" s="9" t="s">
        <v>80</v>
      </c>
      <c r="B66" s="5">
        <v>0</v>
      </c>
      <c r="C66" s="5">
        <v>700</v>
      </c>
      <c r="D66" s="5">
        <f>B66*C66</f>
        <v>0</v>
      </c>
      <c r="E66" s="8">
        <v>0</v>
      </c>
      <c r="F66" s="8">
        <f>E66/24</f>
        <v>0</v>
      </c>
      <c r="G66" s="8">
        <f>D66*F66</f>
        <v>0</v>
      </c>
      <c r="H66" s="19" t="s">
        <v>60</v>
      </c>
    </row>
    <row r="67" spans="1:8">
      <c r="A67" s="9" t="s">
        <v>18</v>
      </c>
      <c r="B67" s="5">
        <v>0</v>
      </c>
      <c r="C67" s="5">
        <v>0</v>
      </c>
      <c r="D67" s="5">
        <f>B67*C67</f>
        <v>0</v>
      </c>
      <c r="E67" s="8">
        <v>0</v>
      </c>
      <c r="F67" s="8">
        <f>E67/24</f>
        <v>0</v>
      </c>
      <c r="G67" s="8">
        <f>D67*F67</f>
        <v>0</v>
      </c>
      <c r="H67" s="19" t="s">
        <v>60</v>
      </c>
    </row>
    <row r="68" spans="1:8">
      <c r="A68" t="s">
        <v>19</v>
      </c>
      <c r="B68" s="5">
        <v>0</v>
      </c>
      <c r="C68" s="5">
        <v>0</v>
      </c>
      <c r="D68" s="5">
        <f t="shared" si="12"/>
        <v>0</v>
      </c>
      <c r="E68" s="8">
        <v>0</v>
      </c>
      <c r="F68" s="8">
        <f t="shared" si="19"/>
        <v>0</v>
      </c>
      <c r="G68" s="8">
        <f t="shared" si="20"/>
        <v>0</v>
      </c>
      <c r="H68" s="19" t="s">
        <v>60</v>
      </c>
    </row>
    <row r="69" spans="1:8">
      <c r="A69" s="2" t="s">
        <v>1</v>
      </c>
      <c r="B69" s="4"/>
      <c r="C69" s="4"/>
      <c r="D69" s="4"/>
      <c r="E69" s="11"/>
      <c r="F69" s="11"/>
      <c r="G69" s="11">
        <f>SUM(G52:G68)</f>
        <v>0</v>
      </c>
      <c r="H69" s="21">
        <f>G69/1000</f>
        <v>0</v>
      </c>
    </row>
    <row r="70" spans="1:8">
      <c r="B70"/>
      <c r="C70"/>
      <c r="D70"/>
      <c r="F70"/>
      <c r="H70" s="19" t="s">
        <v>60</v>
      </c>
    </row>
    <row r="71" spans="1:8">
      <c r="A71" s="1" t="s">
        <v>3</v>
      </c>
      <c r="H71" s="19" t="s">
        <v>60</v>
      </c>
    </row>
    <row r="72" spans="1:8">
      <c r="A72" t="s">
        <v>16</v>
      </c>
      <c r="B72" s="5">
        <v>0</v>
      </c>
      <c r="C72" s="5">
        <v>0</v>
      </c>
      <c r="D72" s="5">
        <f t="shared" ref="D72:D79" si="21">B72*C72</f>
        <v>0</v>
      </c>
      <c r="E72" s="8">
        <v>0</v>
      </c>
      <c r="F72" s="8">
        <f t="shared" ref="F72:F79" si="22">E72/24</f>
        <v>0</v>
      </c>
      <c r="G72" s="8">
        <f t="shared" ref="G72:G79" si="23">D72*F72</f>
        <v>0</v>
      </c>
      <c r="H72" s="19" t="s">
        <v>60</v>
      </c>
    </row>
    <row r="73" spans="1:8">
      <c r="A73" t="s">
        <v>17</v>
      </c>
      <c r="B73" s="5">
        <v>0</v>
      </c>
      <c r="C73" s="5">
        <v>0</v>
      </c>
      <c r="D73" s="5">
        <f t="shared" si="21"/>
        <v>0</v>
      </c>
      <c r="E73" s="8">
        <v>0</v>
      </c>
      <c r="F73" s="8">
        <f t="shared" si="22"/>
        <v>0</v>
      </c>
      <c r="G73" s="8">
        <f t="shared" si="23"/>
        <v>0</v>
      </c>
      <c r="H73" s="19" t="s">
        <v>60</v>
      </c>
    </row>
    <row r="74" spans="1:8">
      <c r="A74" t="s">
        <v>4</v>
      </c>
      <c r="B74" s="5">
        <v>0</v>
      </c>
      <c r="C74" s="5">
        <v>0</v>
      </c>
      <c r="D74" s="5">
        <f t="shared" si="21"/>
        <v>0</v>
      </c>
      <c r="E74" s="8">
        <v>0</v>
      </c>
      <c r="F74" s="8">
        <f t="shared" si="22"/>
        <v>0</v>
      </c>
      <c r="G74" s="8">
        <f t="shared" si="23"/>
        <v>0</v>
      </c>
      <c r="H74" s="19" t="s">
        <v>60</v>
      </c>
    </row>
    <row r="75" spans="1:8">
      <c r="A75" t="s">
        <v>5</v>
      </c>
      <c r="B75" s="5">
        <v>0</v>
      </c>
      <c r="C75" s="5">
        <v>2000</v>
      </c>
      <c r="D75" s="5">
        <f t="shared" si="21"/>
        <v>0</v>
      </c>
      <c r="E75" s="8">
        <v>0</v>
      </c>
      <c r="F75" s="8">
        <f t="shared" si="22"/>
        <v>0</v>
      </c>
      <c r="G75" s="8">
        <f t="shared" si="23"/>
        <v>0</v>
      </c>
      <c r="H75" s="19" t="s">
        <v>60</v>
      </c>
    </row>
    <row r="76" spans="1:8">
      <c r="A76" s="9" t="s">
        <v>84</v>
      </c>
      <c r="B76" s="5">
        <v>0</v>
      </c>
      <c r="C76" s="5">
        <v>4500</v>
      </c>
      <c r="D76" s="5">
        <f>B76*C76</f>
        <v>0</v>
      </c>
      <c r="E76" s="8">
        <v>4</v>
      </c>
      <c r="F76" s="8">
        <f>E76/24</f>
        <v>0.16666666666666666</v>
      </c>
      <c r="G76" s="8">
        <f>D76*F76</f>
        <v>0</v>
      </c>
      <c r="H76" s="19" t="s">
        <v>60</v>
      </c>
    </row>
    <row r="77" spans="1:8">
      <c r="A77" s="9" t="s">
        <v>85</v>
      </c>
      <c r="B77" s="5">
        <v>0</v>
      </c>
      <c r="C77" s="5">
        <v>2500</v>
      </c>
      <c r="D77" s="5">
        <f>B77*C77</f>
        <v>0</v>
      </c>
      <c r="E77" s="8">
        <v>4</v>
      </c>
      <c r="F77" s="8">
        <f>E77/24</f>
        <v>0.16666666666666666</v>
      </c>
      <c r="G77" s="8">
        <f>D77*F77</f>
        <v>0</v>
      </c>
      <c r="H77" s="19" t="s">
        <v>60</v>
      </c>
    </row>
    <row r="78" spans="1:8">
      <c r="A78" t="s">
        <v>6</v>
      </c>
      <c r="B78" s="5">
        <v>0</v>
      </c>
      <c r="C78" s="5">
        <v>0</v>
      </c>
      <c r="D78" s="5">
        <f t="shared" si="21"/>
        <v>0</v>
      </c>
      <c r="E78" s="8">
        <v>0</v>
      </c>
      <c r="F78" s="8">
        <f t="shared" si="22"/>
        <v>0</v>
      </c>
      <c r="G78" s="8">
        <f t="shared" si="23"/>
        <v>0</v>
      </c>
      <c r="H78" s="19" t="s">
        <v>60</v>
      </c>
    </row>
    <row r="79" spans="1:8">
      <c r="A79" t="s">
        <v>7</v>
      </c>
      <c r="B79" s="5">
        <v>0</v>
      </c>
      <c r="C79" s="5">
        <v>0</v>
      </c>
      <c r="D79" s="5">
        <f t="shared" si="21"/>
        <v>0</v>
      </c>
      <c r="E79" s="8">
        <v>0</v>
      </c>
      <c r="F79" s="8">
        <f t="shared" si="22"/>
        <v>0</v>
      </c>
      <c r="G79" s="8">
        <f t="shared" si="23"/>
        <v>0</v>
      </c>
      <c r="H79" s="19" t="s">
        <v>60</v>
      </c>
    </row>
    <row r="80" spans="1:8">
      <c r="A80" s="2" t="s">
        <v>1</v>
      </c>
      <c r="B80" s="4"/>
      <c r="C80" s="4"/>
      <c r="D80" s="4"/>
      <c r="E80" s="11"/>
      <c r="F80" s="11"/>
      <c r="G80" s="11">
        <f>SUM(G74:G79)</f>
        <v>0</v>
      </c>
      <c r="H80" s="21">
        <f>G80/1000</f>
        <v>0</v>
      </c>
    </row>
    <row r="81" spans="1:8">
      <c r="B81"/>
      <c r="C81"/>
      <c r="D81"/>
      <c r="F81"/>
      <c r="H81" s="19" t="s">
        <v>60</v>
      </c>
    </row>
    <row r="82" spans="1:8">
      <c r="A82" s="22" t="s">
        <v>71</v>
      </c>
      <c r="B82" s="23"/>
      <c r="C82" s="23"/>
      <c r="D82" s="23"/>
      <c r="E82" s="24"/>
      <c r="F82" s="24"/>
      <c r="G82" s="25"/>
      <c r="H82" s="26">
        <f>SUM(H1:H81)</f>
        <v>0</v>
      </c>
    </row>
    <row r="83" spans="1:8">
      <c r="A83" s="27" t="s">
        <v>69</v>
      </c>
      <c r="H83" s="20">
        <f>($H$82*1000)/110</f>
        <v>0</v>
      </c>
    </row>
    <row r="84" spans="1:8">
      <c r="A84" s="27" t="s">
        <v>70</v>
      </c>
      <c r="H84" s="20">
        <f>($H$82*1000)/220</f>
        <v>0</v>
      </c>
    </row>
  </sheetData>
  <sortState ref="A80:K81">
    <sortCondition ref="A80:A81"/>
  </sortState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 Load</vt:lpstr>
    </vt:vector>
  </TitlesOfParts>
  <Company>Kontentsu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Boat AC Electrical Load</dc:title>
  <dc:subject>Use at your own risk</dc:subject>
  <dc:creator>David Shaw</dc:creator>
  <cp:keywords>david.shaw.x23@gmail.com</cp:keywords>
  <dc:description>(c) David Shaw</dc:description>
  <cp:lastModifiedBy>dshaw4</cp:lastModifiedBy>
  <dcterms:created xsi:type="dcterms:W3CDTF">2003-05-31T17:02:17Z</dcterms:created>
  <dcterms:modified xsi:type="dcterms:W3CDTF">2016-04-15T17:48:39Z</dcterms:modified>
</cp:coreProperties>
</file>