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" yWindow="-36" windowWidth="15180" windowHeight="8832"/>
  </bookViews>
  <sheets>
    <sheet name="DC Load" sheetId="2" r:id="rId1"/>
  </sheets>
  <calcPr calcId="145621"/>
</workbook>
</file>

<file path=xl/calcChain.xml><?xml version="1.0" encoding="utf-8"?>
<calcChain xmlns="http://schemas.openxmlformats.org/spreadsheetml/2006/main">
  <c r="D5" i="2" l="1"/>
  <c r="F5" i="2"/>
  <c r="D6" i="2"/>
  <c r="F6" i="2"/>
  <c r="G6" i="2" s="1"/>
  <c r="D8" i="2"/>
  <c r="F8" i="2"/>
  <c r="G8" i="2" s="1"/>
  <c r="D9" i="2"/>
  <c r="F9" i="2"/>
  <c r="D10" i="2"/>
  <c r="F10" i="2"/>
  <c r="D11" i="2"/>
  <c r="F11" i="2"/>
  <c r="D12" i="2"/>
  <c r="F12" i="2"/>
  <c r="G12" i="2" s="1"/>
  <c r="D13" i="2"/>
  <c r="F13" i="2"/>
  <c r="D16" i="2"/>
  <c r="F16" i="2"/>
  <c r="D17" i="2"/>
  <c r="F17" i="2"/>
  <c r="D18" i="2"/>
  <c r="F18" i="2"/>
  <c r="D19" i="2"/>
  <c r="F19" i="2"/>
  <c r="D20" i="2"/>
  <c r="F20" i="2"/>
  <c r="D24" i="2"/>
  <c r="F24" i="2"/>
  <c r="D25" i="2"/>
  <c r="F25" i="2"/>
  <c r="D26" i="2"/>
  <c r="G26" i="2" s="1"/>
  <c r="F26" i="2"/>
  <c r="D27" i="2"/>
  <c r="F27" i="2"/>
  <c r="D28" i="2"/>
  <c r="F28" i="2"/>
  <c r="G28" i="2"/>
  <c r="D29" i="2"/>
  <c r="F29" i="2"/>
  <c r="D30" i="2"/>
  <c r="F30" i="2"/>
  <c r="D34" i="2"/>
  <c r="F34" i="2"/>
  <c r="D41" i="2"/>
  <c r="F41" i="2"/>
  <c r="D42" i="2"/>
  <c r="F42" i="2"/>
  <c r="D43" i="2"/>
  <c r="F43" i="2"/>
  <c r="D44" i="2"/>
  <c r="F44" i="2"/>
  <c r="D45" i="2"/>
  <c r="F45" i="2"/>
  <c r="D46" i="2"/>
  <c r="F46" i="2"/>
  <c r="D47" i="2"/>
  <c r="F47" i="2"/>
  <c r="D48" i="2"/>
  <c r="F48" i="2"/>
  <c r="D49" i="2"/>
  <c r="F49" i="2"/>
  <c r="D50" i="2"/>
  <c r="F50" i="2"/>
  <c r="D51" i="2"/>
  <c r="F51" i="2"/>
  <c r="D52" i="2"/>
  <c r="F52" i="2"/>
  <c r="D55" i="2"/>
  <c r="F55" i="2"/>
  <c r="G55" i="2" s="1"/>
  <c r="D57" i="2"/>
  <c r="F57" i="2"/>
  <c r="C58" i="2"/>
  <c r="D58" i="2" s="1"/>
  <c r="F58" i="2"/>
  <c r="C59" i="2"/>
  <c r="D59" i="2" s="1"/>
  <c r="F59" i="2"/>
  <c r="C60" i="2"/>
  <c r="D60" i="2" s="1"/>
  <c r="F60" i="2"/>
  <c r="D61" i="2"/>
  <c r="F61" i="2"/>
  <c r="D65" i="2"/>
  <c r="F65" i="2"/>
  <c r="D66" i="2"/>
  <c r="F66" i="2"/>
  <c r="D67" i="2"/>
  <c r="F67" i="2"/>
  <c r="D68" i="2"/>
  <c r="F68" i="2"/>
  <c r="D69" i="2"/>
  <c r="F69" i="2"/>
  <c r="D70" i="2"/>
  <c r="F70" i="2"/>
  <c r="D71" i="2"/>
  <c r="F71" i="2"/>
  <c r="D73" i="2"/>
  <c r="F73" i="2"/>
  <c r="D74" i="2"/>
  <c r="F74" i="2"/>
  <c r="D75" i="2"/>
  <c r="F75" i="2"/>
  <c r="D76" i="2"/>
  <c r="G25" i="2" l="1"/>
  <c r="G71" i="2"/>
  <c r="G67" i="2"/>
  <c r="G66" i="2"/>
  <c r="G20" i="2"/>
  <c r="G48" i="2"/>
  <c r="G44" i="2"/>
  <c r="G43" i="2"/>
  <c r="G75" i="2"/>
  <c r="G69" i="2"/>
  <c r="G68" i="2"/>
  <c r="G52" i="2"/>
  <c r="G51" i="2"/>
  <c r="G46" i="2"/>
  <c r="G45" i="2"/>
  <c r="G24" i="2"/>
  <c r="G18" i="2"/>
  <c r="G17" i="2"/>
  <c r="G10" i="2"/>
  <c r="G9" i="2"/>
  <c r="G74" i="2"/>
  <c r="G73" i="2"/>
  <c r="G70" i="2"/>
  <c r="G65" i="2"/>
  <c r="G61" i="2"/>
  <c r="G60" i="2"/>
  <c r="G59" i="2"/>
  <c r="G57" i="2"/>
  <c r="G50" i="2"/>
  <c r="G49" i="2"/>
  <c r="G47" i="2"/>
  <c r="G42" i="2"/>
  <c r="G41" i="2"/>
  <c r="G34" i="2"/>
  <c r="G35" i="2" s="1"/>
  <c r="G30" i="2"/>
  <c r="G29" i="2"/>
  <c r="G27" i="2"/>
  <c r="G19" i="2"/>
  <c r="G16" i="2"/>
  <c r="G13" i="2"/>
  <c r="G11" i="2"/>
  <c r="G5" i="2"/>
  <c r="D81" i="2"/>
  <c r="G58" i="2"/>
  <c r="G21" i="2"/>
  <c r="G32" i="2" l="1"/>
  <c r="G36" i="2" s="1"/>
  <c r="G53" i="2"/>
  <c r="G76" i="2"/>
  <c r="G78" i="2" s="1"/>
  <c r="G79" i="2" s="1"/>
  <c r="G62" i="2"/>
  <c r="G80" i="2" l="1"/>
  <c r="G81" i="2" s="1"/>
</calcChain>
</file>

<file path=xl/comments1.xml><?xml version="1.0" encoding="utf-8"?>
<comments xmlns="http://schemas.openxmlformats.org/spreadsheetml/2006/main">
  <authors>
    <author>David Shaw</author>
  </authors>
  <commentList>
    <comment ref="A40" authorId="0">
      <text>
        <r>
          <rPr>
            <b/>
            <sz val="8"/>
            <color indexed="81"/>
            <rFont val="Tahoma"/>
          </rPr>
          <t>David Shaw:</t>
        </r>
        <r>
          <rPr>
            <sz val="8"/>
            <color indexed="81"/>
            <rFont val="Tahoma"/>
          </rPr>
          <t xml:space="preserve">
2 W incandescent per sq ft</t>
        </r>
      </text>
    </comment>
  </commentList>
</comments>
</file>

<file path=xl/sharedStrings.xml><?xml version="1.0" encoding="utf-8"?>
<sst xmlns="http://schemas.openxmlformats.org/spreadsheetml/2006/main" count="79" uniqueCount="73">
  <si>
    <t>SubTotal</t>
  </si>
  <si>
    <t>Other</t>
  </si>
  <si>
    <t>Microwave</t>
  </si>
  <si>
    <t>Navigation Lights</t>
  </si>
  <si>
    <t>Bilge Blowers</t>
  </si>
  <si>
    <t>Bilge Pumps</t>
  </si>
  <si>
    <t>Wipers</t>
  </si>
  <si>
    <t>Radio Transmitter</t>
  </si>
  <si>
    <t>Depth Sounder</t>
  </si>
  <si>
    <t>Radar</t>
  </si>
  <si>
    <t>Searchlight</t>
  </si>
  <si>
    <t>Instruments</t>
  </si>
  <si>
    <t>Alarm System (stnby)</t>
  </si>
  <si>
    <t>Autopilot</t>
  </si>
  <si>
    <t>Cigarette Lighter</t>
  </si>
  <si>
    <t>Cabin Lighting</t>
  </si>
  <si>
    <t>Horn</t>
  </si>
  <si>
    <t>Electronic Equipment</t>
  </si>
  <si>
    <t>Trim Tabs</t>
  </si>
  <si>
    <t>Anchor Windlass</t>
  </si>
  <si>
    <t>Winches</t>
  </si>
  <si>
    <t>Fresh water Pumps</t>
  </si>
  <si>
    <t>Sewage Pump</t>
  </si>
  <si>
    <t>Ventilation - Engine</t>
  </si>
  <si>
    <t>GPS</t>
  </si>
  <si>
    <t>SSB</t>
  </si>
  <si>
    <t>SW Receiver</t>
  </si>
  <si>
    <t>Stereo - Saloon</t>
  </si>
  <si>
    <t>Stereo - Dinette</t>
  </si>
  <si>
    <t>Stereo - Main Cabin</t>
  </si>
  <si>
    <t>Over Margin</t>
  </si>
  <si>
    <t>Air Conditioner</t>
  </si>
  <si>
    <t>NUMBER</t>
  </si>
  <si>
    <t>DUTY CYCLE</t>
  </si>
  <si>
    <t>AMPS</t>
  </si>
  <si>
    <t>Halogen 10 W</t>
  </si>
  <si>
    <t>Halogen 20 W</t>
  </si>
  <si>
    <t>Halogen 35 W</t>
  </si>
  <si>
    <t>3 LED Reading Light</t>
  </si>
  <si>
    <t>10 W Fluorescent</t>
  </si>
  <si>
    <t>AMPS TOTAL</t>
  </si>
  <si>
    <t>6 LED Reading Light</t>
  </si>
  <si>
    <t>9 LED Reading Light</t>
  </si>
  <si>
    <t>13 W Fluorescent</t>
  </si>
  <si>
    <t>15 W Fluorescent</t>
  </si>
  <si>
    <t>18 W Fluorescent</t>
  </si>
  <si>
    <t>20 W Fluorescent</t>
  </si>
  <si>
    <t>26 W Fluorescent</t>
  </si>
  <si>
    <t>ITEM</t>
  </si>
  <si>
    <t>Furnace - Diesel</t>
  </si>
  <si>
    <t>SubTotal Lights</t>
  </si>
  <si>
    <t>Total Intermittent</t>
  </si>
  <si>
    <t>SubTotal Equipment</t>
  </si>
  <si>
    <t>SubTotal Machinery</t>
  </si>
  <si>
    <t>Machinery</t>
  </si>
  <si>
    <t>Cabins</t>
  </si>
  <si>
    <t>Ventilation</t>
  </si>
  <si>
    <t>Heads</t>
  </si>
  <si>
    <t>Galley</t>
  </si>
  <si>
    <t>Forward Cabin</t>
  </si>
  <si>
    <t>Aft Cabin</t>
  </si>
  <si>
    <t>Pilot House</t>
  </si>
  <si>
    <t>Salon</t>
  </si>
  <si>
    <t xml:space="preserve">SubTotal </t>
  </si>
  <si>
    <t>Total Fixed</t>
  </si>
  <si>
    <t>Refrigeration</t>
  </si>
  <si>
    <t>HOURS PER DAY</t>
  </si>
  <si>
    <t>Constant Cycling</t>
  </si>
  <si>
    <t>Cold Plate</t>
  </si>
  <si>
    <t>AMP HOURS</t>
  </si>
  <si>
    <t>INTERMITTENT LOADS</t>
  </si>
  <si>
    <t>FIXED LOADS</t>
  </si>
  <si>
    <t>TOTAL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</si>
</sst>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64" fontId="0" fillId="2" borderId="0" xfId="0" applyNumberFormat="1" applyFill="1"/>
    <xf numFmtId="0" fontId="2" fillId="2" borderId="0" xfId="0" applyFont="1" applyFill="1" applyAlignment="1">
      <alignment horizontal="right"/>
    </xf>
    <xf numFmtId="2" fontId="0" fillId="2" borderId="0" xfId="0" applyNumberFormat="1" applyFill="1"/>
    <xf numFmtId="9" fontId="0" fillId="2" borderId="0" xfId="0" applyNumberFormat="1" applyFill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3.2" x14ac:dyDescent="0.25"/>
  <cols>
    <col min="1" max="1" width="18.44140625" customWidth="1"/>
    <col min="9" max="10" width="7" customWidth="1"/>
    <col min="12" max="12" width="7.44140625" customWidth="1"/>
  </cols>
  <sheetData>
    <row r="1" spans="1:7" ht="39.6" x14ac:dyDescent="0.25">
      <c r="A1" s="12" t="s">
        <v>48</v>
      </c>
      <c r="B1" s="13" t="s">
        <v>32</v>
      </c>
      <c r="C1" s="13" t="s">
        <v>34</v>
      </c>
      <c r="D1" s="13" t="s">
        <v>40</v>
      </c>
      <c r="E1" s="13" t="s">
        <v>66</v>
      </c>
      <c r="F1" s="13" t="s">
        <v>33</v>
      </c>
      <c r="G1" s="13" t="s">
        <v>69</v>
      </c>
    </row>
    <row r="2" spans="1:7" x14ac:dyDescent="0.25">
      <c r="A2" s="11" t="s">
        <v>71</v>
      </c>
      <c r="B2" s="9"/>
      <c r="C2" s="9"/>
      <c r="D2" s="9"/>
      <c r="E2" s="9"/>
      <c r="F2" s="9"/>
      <c r="G2" s="9"/>
    </row>
    <row r="3" spans="1:7" x14ac:dyDescent="0.25">
      <c r="A3" s="19" t="s">
        <v>55</v>
      </c>
      <c r="B3" s="9"/>
      <c r="C3" s="9"/>
      <c r="D3" s="9"/>
      <c r="E3" s="9"/>
      <c r="F3" s="9"/>
      <c r="G3" s="9"/>
    </row>
    <row r="4" spans="1:7" x14ac:dyDescent="0.25">
      <c r="A4" s="5" t="s">
        <v>17</v>
      </c>
      <c r="C4" s="6"/>
      <c r="D4" s="6"/>
      <c r="E4" s="6"/>
      <c r="F4" s="2"/>
      <c r="G4" s="6"/>
    </row>
    <row r="5" spans="1:7" x14ac:dyDescent="0.25">
      <c r="A5" s="1" t="s">
        <v>7</v>
      </c>
      <c r="B5">
        <v>1</v>
      </c>
      <c r="C5" s="6">
        <v>0</v>
      </c>
      <c r="D5" s="6">
        <f>B5*C5</f>
        <v>0</v>
      </c>
      <c r="E5" s="6">
        <v>2</v>
      </c>
      <c r="F5" s="2">
        <f>E5/24</f>
        <v>8.3333333333333329E-2</v>
      </c>
      <c r="G5" s="6">
        <f>D5*F5</f>
        <v>0</v>
      </c>
    </row>
    <row r="6" spans="1:7" x14ac:dyDescent="0.25">
      <c r="A6" s="1" t="s">
        <v>25</v>
      </c>
      <c r="B6">
        <v>1</v>
      </c>
      <c r="C6" s="6">
        <v>0</v>
      </c>
      <c r="D6" s="6">
        <f>B6*C6</f>
        <v>0</v>
      </c>
      <c r="E6" s="6">
        <v>1</v>
      </c>
      <c r="F6" s="2">
        <f>E6/24</f>
        <v>4.1666666666666664E-2</v>
      </c>
      <c r="G6" s="6">
        <f>D6*F6</f>
        <v>0</v>
      </c>
    </row>
    <row r="7" spans="1:7" x14ac:dyDescent="0.25">
      <c r="A7" s="20" t="s">
        <v>56</v>
      </c>
      <c r="C7" s="6"/>
      <c r="D7" s="6"/>
      <c r="E7" s="6"/>
      <c r="F7" s="2"/>
      <c r="G7" s="6"/>
    </row>
    <row r="8" spans="1:7" x14ac:dyDescent="0.25">
      <c r="A8" s="1" t="s">
        <v>59</v>
      </c>
      <c r="B8">
        <v>10</v>
      </c>
      <c r="C8" s="6">
        <v>0</v>
      </c>
      <c r="D8" s="6">
        <f t="shared" ref="D8:D13" si="0">B8*C8</f>
        <v>0</v>
      </c>
      <c r="E8" s="6">
        <v>0</v>
      </c>
      <c r="F8" s="2">
        <f t="shared" ref="F8:F13" si="1">E8/24</f>
        <v>0</v>
      </c>
      <c r="G8" s="6">
        <f t="shared" ref="G8:G13" si="2">D8*F8</f>
        <v>0</v>
      </c>
    </row>
    <row r="9" spans="1:7" x14ac:dyDescent="0.25">
      <c r="A9" s="1" t="s">
        <v>60</v>
      </c>
      <c r="B9">
        <v>2</v>
      </c>
      <c r="C9" s="6">
        <v>0</v>
      </c>
      <c r="D9" s="6">
        <f t="shared" si="0"/>
        <v>0</v>
      </c>
      <c r="E9" s="6">
        <v>0</v>
      </c>
      <c r="F9" s="2">
        <f t="shared" si="1"/>
        <v>0</v>
      </c>
      <c r="G9" s="6">
        <f t="shared" si="2"/>
        <v>0</v>
      </c>
    </row>
    <row r="10" spans="1:7" x14ac:dyDescent="0.25">
      <c r="A10" s="1" t="s">
        <v>57</v>
      </c>
      <c r="B10">
        <v>2</v>
      </c>
      <c r="C10" s="6">
        <v>0</v>
      </c>
      <c r="D10" s="6">
        <f t="shared" si="0"/>
        <v>0</v>
      </c>
      <c r="E10" s="6">
        <v>0</v>
      </c>
      <c r="F10" s="2">
        <f t="shared" si="1"/>
        <v>0</v>
      </c>
      <c r="G10" s="6">
        <f t="shared" si="2"/>
        <v>0</v>
      </c>
    </row>
    <row r="11" spans="1:7" x14ac:dyDescent="0.25">
      <c r="A11" s="1" t="s">
        <v>58</v>
      </c>
      <c r="B11">
        <v>1</v>
      </c>
      <c r="C11" s="6">
        <v>0</v>
      </c>
      <c r="D11" s="6">
        <f t="shared" si="0"/>
        <v>0</v>
      </c>
      <c r="E11" s="6">
        <v>0</v>
      </c>
      <c r="F11" s="2">
        <f t="shared" si="1"/>
        <v>0</v>
      </c>
      <c r="G11" s="6">
        <f t="shared" si="2"/>
        <v>0</v>
      </c>
    </row>
    <row r="12" spans="1:7" x14ac:dyDescent="0.25">
      <c r="A12" s="1" t="s">
        <v>61</v>
      </c>
      <c r="B12">
        <v>2</v>
      </c>
      <c r="C12" s="6">
        <v>0</v>
      </c>
      <c r="D12" s="6">
        <f t="shared" si="0"/>
        <v>0</v>
      </c>
      <c r="E12" s="6">
        <v>0</v>
      </c>
      <c r="F12" s="2">
        <f t="shared" si="1"/>
        <v>0</v>
      </c>
      <c r="G12" s="6">
        <f t="shared" si="2"/>
        <v>0</v>
      </c>
    </row>
    <row r="13" spans="1:7" x14ac:dyDescent="0.25">
      <c r="A13" s="1" t="s">
        <v>62</v>
      </c>
      <c r="B13">
        <v>2</v>
      </c>
      <c r="C13" s="6">
        <v>0</v>
      </c>
      <c r="D13" s="6">
        <f t="shared" si="0"/>
        <v>0</v>
      </c>
      <c r="E13" s="6">
        <v>0</v>
      </c>
      <c r="F13" s="2">
        <f t="shared" si="1"/>
        <v>0</v>
      </c>
      <c r="G13" s="6">
        <f t="shared" si="2"/>
        <v>0</v>
      </c>
    </row>
    <row r="15" spans="1:7" x14ac:dyDescent="0.25">
      <c r="A15" s="5" t="s">
        <v>11</v>
      </c>
      <c r="C15" s="6"/>
      <c r="D15" s="6"/>
      <c r="E15" s="6"/>
      <c r="F15" s="2"/>
      <c r="G15" s="6"/>
    </row>
    <row r="16" spans="1:7" x14ac:dyDescent="0.25">
      <c r="A16" t="s">
        <v>12</v>
      </c>
      <c r="C16" s="6">
        <v>0</v>
      </c>
      <c r="D16" s="6">
        <f>B16*C16</f>
        <v>0</v>
      </c>
      <c r="E16" s="6">
        <v>0</v>
      </c>
      <c r="F16" s="2">
        <f>E16/24</f>
        <v>0</v>
      </c>
      <c r="G16" s="6">
        <f>D16*F16</f>
        <v>0</v>
      </c>
    </row>
    <row r="17" spans="1:7" x14ac:dyDescent="0.25">
      <c r="A17" s="1" t="s">
        <v>13</v>
      </c>
      <c r="C17" s="6">
        <v>0</v>
      </c>
      <c r="D17" s="6">
        <f>B17*C17</f>
        <v>0</v>
      </c>
      <c r="E17" s="6">
        <v>0</v>
      </c>
      <c r="F17" s="2">
        <f>E17/24</f>
        <v>0</v>
      </c>
      <c r="G17" s="6">
        <f>D17*F17</f>
        <v>0</v>
      </c>
    </row>
    <row r="18" spans="1:7" x14ac:dyDescent="0.25">
      <c r="A18" s="1" t="s">
        <v>8</v>
      </c>
      <c r="B18">
        <v>1</v>
      </c>
      <c r="C18" s="6">
        <v>0</v>
      </c>
      <c r="D18" s="6">
        <f>B18*C18</f>
        <v>0</v>
      </c>
      <c r="E18" s="6">
        <v>24</v>
      </c>
      <c r="F18" s="2">
        <f>E18/24</f>
        <v>1</v>
      </c>
      <c r="G18" s="6">
        <f>D18*F18</f>
        <v>0</v>
      </c>
    </row>
    <row r="19" spans="1:7" x14ac:dyDescent="0.25">
      <c r="A19" s="1" t="s">
        <v>9</v>
      </c>
      <c r="B19">
        <v>1</v>
      </c>
      <c r="C19" s="6">
        <v>0</v>
      </c>
      <c r="D19" s="6">
        <f>B19*C19</f>
        <v>0</v>
      </c>
      <c r="E19" s="6">
        <v>24</v>
      </c>
      <c r="F19" s="2">
        <f>E19/24</f>
        <v>1</v>
      </c>
      <c r="G19" s="6">
        <f>D19*F19</f>
        <v>0</v>
      </c>
    </row>
    <row r="20" spans="1:7" x14ac:dyDescent="0.25">
      <c r="A20" s="1" t="s">
        <v>24</v>
      </c>
      <c r="B20">
        <v>1</v>
      </c>
      <c r="C20" s="6"/>
      <c r="D20" s="6">
        <f>B20*C20</f>
        <v>0</v>
      </c>
      <c r="E20" s="6">
        <v>24</v>
      </c>
      <c r="F20" s="2">
        <f>E20/24</f>
        <v>1</v>
      </c>
      <c r="G20" s="6">
        <f>D20*F20</f>
        <v>0</v>
      </c>
    </row>
    <row r="21" spans="1:7" x14ac:dyDescent="0.25">
      <c r="A21" s="3" t="s">
        <v>63</v>
      </c>
      <c r="B21" s="4"/>
      <c r="C21" s="15"/>
      <c r="D21" s="15"/>
      <c r="E21" s="15"/>
      <c r="F21" s="18"/>
      <c r="G21" s="15">
        <f>SUM(G5:G20)</f>
        <v>0</v>
      </c>
    </row>
    <row r="23" spans="1:7" x14ac:dyDescent="0.25">
      <c r="A23" s="19" t="s">
        <v>54</v>
      </c>
      <c r="C23" s="6"/>
      <c r="D23" s="6"/>
      <c r="E23" s="6"/>
      <c r="F23" s="2"/>
      <c r="G23" s="6"/>
    </row>
    <row r="24" spans="1:7" x14ac:dyDescent="0.25">
      <c r="A24" t="s">
        <v>3</v>
      </c>
      <c r="B24">
        <v>1</v>
      </c>
      <c r="C24" s="6">
        <v>5</v>
      </c>
      <c r="D24" s="6">
        <f t="shared" ref="D24:D30" si="3">B24*C24</f>
        <v>5</v>
      </c>
      <c r="E24" s="6">
        <v>24</v>
      </c>
      <c r="F24" s="2">
        <f t="shared" ref="F24:F30" si="4">E24/24</f>
        <v>1</v>
      </c>
      <c r="G24" s="6">
        <f t="shared" ref="G24:G30" si="5">D24*F24</f>
        <v>5</v>
      </c>
    </row>
    <row r="25" spans="1:7" x14ac:dyDescent="0.25">
      <c r="A25" t="s">
        <v>4</v>
      </c>
      <c r="B25">
        <v>0</v>
      </c>
      <c r="C25" s="6">
        <v>0</v>
      </c>
      <c r="D25" s="6">
        <f t="shared" si="3"/>
        <v>0</v>
      </c>
      <c r="E25" s="6">
        <v>0</v>
      </c>
      <c r="F25" s="2">
        <f t="shared" si="4"/>
        <v>0</v>
      </c>
      <c r="G25" s="6">
        <f t="shared" si="5"/>
        <v>0</v>
      </c>
    </row>
    <row r="26" spans="1:7" x14ac:dyDescent="0.25">
      <c r="A26" t="s">
        <v>5</v>
      </c>
      <c r="B26">
        <v>0</v>
      </c>
      <c r="C26" s="6">
        <v>0</v>
      </c>
      <c r="D26" s="6">
        <f t="shared" si="3"/>
        <v>0</v>
      </c>
      <c r="E26" s="6">
        <v>1</v>
      </c>
      <c r="F26" s="2">
        <f t="shared" si="4"/>
        <v>4.1666666666666664E-2</v>
      </c>
      <c r="G26" s="6">
        <f t="shared" si="5"/>
        <v>0</v>
      </c>
    </row>
    <row r="27" spans="1:7" x14ac:dyDescent="0.25">
      <c r="A27" t="s">
        <v>6</v>
      </c>
      <c r="B27">
        <v>0</v>
      </c>
      <c r="C27" s="6">
        <v>0</v>
      </c>
      <c r="D27" s="6">
        <f t="shared" si="3"/>
        <v>0</v>
      </c>
      <c r="E27" s="6">
        <v>24</v>
      </c>
      <c r="F27" s="2">
        <f t="shared" si="4"/>
        <v>1</v>
      </c>
      <c r="G27" s="6">
        <f t="shared" si="5"/>
        <v>0</v>
      </c>
    </row>
    <row r="28" spans="1:7" x14ac:dyDescent="0.25">
      <c r="A28" t="s">
        <v>10</v>
      </c>
      <c r="B28">
        <v>0</v>
      </c>
      <c r="C28" s="6">
        <v>0</v>
      </c>
      <c r="D28" s="6">
        <f t="shared" si="3"/>
        <v>0</v>
      </c>
      <c r="E28" s="6">
        <v>1</v>
      </c>
      <c r="F28" s="2">
        <f t="shared" si="4"/>
        <v>4.1666666666666664E-2</v>
      </c>
      <c r="G28" s="6">
        <f t="shared" si="5"/>
        <v>0</v>
      </c>
    </row>
    <row r="29" spans="1:7" x14ac:dyDescent="0.25">
      <c r="A29" t="s">
        <v>11</v>
      </c>
      <c r="B29">
        <v>0</v>
      </c>
      <c r="C29" s="6">
        <v>0</v>
      </c>
      <c r="D29" s="6">
        <f t="shared" si="3"/>
        <v>0</v>
      </c>
      <c r="E29" s="6">
        <v>24</v>
      </c>
      <c r="F29" s="2">
        <f t="shared" si="4"/>
        <v>1</v>
      </c>
      <c r="G29" s="6">
        <f t="shared" si="5"/>
        <v>0</v>
      </c>
    </row>
    <row r="30" spans="1:7" x14ac:dyDescent="0.25">
      <c r="A30" t="s">
        <v>23</v>
      </c>
      <c r="B30">
        <v>2</v>
      </c>
      <c r="C30" s="6">
        <v>0</v>
      </c>
      <c r="D30" s="6">
        <f t="shared" si="3"/>
        <v>0</v>
      </c>
      <c r="E30" s="6">
        <v>24</v>
      </c>
      <c r="F30" s="2">
        <f t="shared" si="4"/>
        <v>1</v>
      </c>
      <c r="G30" s="6">
        <f t="shared" si="5"/>
        <v>0</v>
      </c>
    </row>
    <row r="32" spans="1:7" x14ac:dyDescent="0.25">
      <c r="A32" s="3" t="s">
        <v>63</v>
      </c>
      <c r="B32" s="4"/>
      <c r="C32" s="15"/>
      <c r="D32" s="15"/>
      <c r="E32" s="15"/>
      <c r="F32" s="18"/>
      <c r="G32" s="15">
        <f>SUM(G24:G31)</f>
        <v>5</v>
      </c>
    </row>
    <row r="34" spans="1:7" x14ac:dyDescent="0.25">
      <c r="A34" t="s">
        <v>1</v>
      </c>
      <c r="B34">
        <v>0</v>
      </c>
      <c r="C34" s="6">
        <v>0</v>
      </c>
      <c r="D34" s="6">
        <f>B34*C34</f>
        <v>0</v>
      </c>
      <c r="E34" s="6">
        <v>0</v>
      </c>
      <c r="F34" s="2">
        <f>E34/24</f>
        <v>0</v>
      </c>
      <c r="G34" s="6">
        <f>D34*F34</f>
        <v>0</v>
      </c>
    </row>
    <row r="35" spans="1:7" x14ac:dyDescent="0.25">
      <c r="A35" s="3" t="s">
        <v>0</v>
      </c>
      <c r="B35" s="4"/>
      <c r="C35" s="15"/>
      <c r="D35" s="15"/>
      <c r="E35" s="15"/>
      <c r="F35" s="4"/>
      <c r="G35" s="15">
        <f>G34</f>
        <v>0</v>
      </c>
    </row>
    <row r="36" spans="1:7" x14ac:dyDescent="0.25">
      <c r="A36" s="14" t="s">
        <v>64</v>
      </c>
      <c r="C36" s="6"/>
      <c r="D36" s="6"/>
      <c r="E36" s="6"/>
      <c r="G36" s="6">
        <f>G21+G32+G35</f>
        <v>5</v>
      </c>
    </row>
    <row r="37" spans="1:7" x14ac:dyDescent="0.25">
      <c r="A37" s="14"/>
      <c r="C37" s="6"/>
      <c r="D37" s="6"/>
      <c r="E37" s="6"/>
      <c r="G37" s="6"/>
    </row>
    <row r="38" spans="1:7" x14ac:dyDescent="0.25">
      <c r="A38" s="11" t="s">
        <v>70</v>
      </c>
      <c r="C38" s="6"/>
      <c r="D38" s="6"/>
      <c r="E38" s="6"/>
      <c r="G38" s="6"/>
    </row>
    <row r="39" spans="1:7" x14ac:dyDescent="0.25">
      <c r="A39" s="19" t="s">
        <v>55</v>
      </c>
      <c r="C39" s="6"/>
      <c r="D39" s="6"/>
      <c r="E39" s="6"/>
      <c r="G39" s="6"/>
    </row>
    <row r="40" spans="1:7" x14ac:dyDescent="0.25">
      <c r="A40" t="s">
        <v>15</v>
      </c>
      <c r="C40" s="6"/>
      <c r="D40" s="6"/>
      <c r="E40" s="6"/>
      <c r="F40" s="2"/>
      <c r="G40" s="6"/>
    </row>
    <row r="41" spans="1:7" x14ac:dyDescent="0.25">
      <c r="A41" s="8" t="s">
        <v>35</v>
      </c>
      <c r="B41">
        <v>5</v>
      </c>
      <c r="C41" s="6">
        <v>0.8</v>
      </c>
      <c r="D41" s="6">
        <f t="shared" ref="D41:D76" si="6">B41*C41</f>
        <v>4</v>
      </c>
      <c r="E41" s="6">
        <v>6</v>
      </c>
      <c r="F41" s="2">
        <f t="shared" ref="F41:F61" si="7">E41/24</f>
        <v>0.25</v>
      </c>
      <c r="G41" s="6">
        <f t="shared" ref="G41:G52" si="8">D41*F41</f>
        <v>1</v>
      </c>
    </row>
    <row r="42" spans="1:7" x14ac:dyDescent="0.25">
      <c r="A42" s="8" t="s">
        <v>36</v>
      </c>
      <c r="B42">
        <v>32</v>
      </c>
      <c r="C42" s="6">
        <v>1.6</v>
      </c>
      <c r="D42" s="6">
        <f t="shared" si="6"/>
        <v>51.2</v>
      </c>
      <c r="E42" s="6">
        <v>6</v>
      </c>
      <c r="F42" s="2">
        <f t="shared" si="7"/>
        <v>0.25</v>
      </c>
      <c r="G42" s="6">
        <f t="shared" si="8"/>
        <v>12.8</v>
      </c>
    </row>
    <row r="43" spans="1:7" x14ac:dyDescent="0.25">
      <c r="A43" s="8" t="s">
        <v>37</v>
      </c>
      <c r="B43">
        <v>0</v>
      </c>
      <c r="C43" s="6">
        <v>2.9</v>
      </c>
      <c r="D43" s="6">
        <f t="shared" si="6"/>
        <v>0</v>
      </c>
      <c r="E43" s="6">
        <v>6</v>
      </c>
      <c r="F43" s="2">
        <f t="shared" si="7"/>
        <v>0.25</v>
      </c>
      <c r="G43" s="6">
        <f t="shared" si="8"/>
        <v>0</v>
      </c>
    </row>
    <row r="44" spans="1:7" x14ac:dyDescent="0.25">
      <c r="A44" s="8" t="s">
        <v>38</v>
      </c>
      <c r="B44">
        <v>0</v>
      </c>
      <c r="C44" s="10">
        <v>0.03</v>
      </c>
      <c r="D44" s="6">
        <f t="shared" si="6"/>
        <v>0</v>
      </c>
      <c r="E44" s="6">
        <v>3</v>
      </c>
      <c r="F44" s="2">
        <f t="shared" si="7"/>
        <v>0.125</v>
      </c>
      <c r="G44" s="6">
        <f t="shared" si="8"/>
        <v>0</v>
      </c>
    </row>
    <row r="45" spans="1:7" x14ac:dyDescent="0.25">
      <c r="A45" s="8" t="s">
        <v>41</v>
      </c>
      <c r="B45">
        <v>0</v>
      </c>
      <c r="C45" s="10">
        <v>0.06</v>
      </c>
      <c r="D45" s="6">
        <f t="shared" si="6"/>
        <v>0</v>
      </c>
      <c r="E45" s="6">
        <v>3</v>
      </c>
      <c r="F45" s="2">
        <f t="shared" si="7"/>
        <v>0.125</v>
      </c>
      <c r="G45" s="6">
        <f t="shared" si="8"/>
        <v>0</v>
      </c>
    </row>
    <row r="46" spans="1:7" x14ac:dyDescent="0.25">
      <c r="A46" s="8" t="s">
        <v>42</v>
      </c>
      <c r="B46">
        <v>10</v>
      </c>
      <c r="C46" s="10">
        <v>0.09</v>
      </c>
      <c r="D46" s="6">
        <f t="shared" si="6"/>
        <v>0.89999999999999991</v>
      </c>
      <c r="E46" s="6">
        <v>3</v>
      </c>
      <c r="F46" s="2">
        <f t="shared" si="7"/>
        <v>0.125</v>
      </c>
      <c r="G46" s="6">
        <f t="shared" si="8"/>
        <v>0.11249999999999999</v>
      </c>
    </row>
    <row r="47" spans="1:7" x14ac:dyDescent="0.25">
      <c r="A47" s="8" t="s">
        <v>39</v>
      </c>
      <c r="B47">
        <v>0</v>
      </c>
      <c r="C47" s="10">
        <v>0.8</v>
      </c>
      <c r="D47" s="6">
        <f t="shared" si="6"/>
        <v>0</v>
      </c>
      <c r="E47" s="6">
        <v>6</v>
      </c>
      <c r="F47" s="2">
        <f t="shared" si="7"/>
        <v>0.25</v>
      </c>
      <c r="G47" s="6">
        <f t="shared" si="8"/>
        <v>0</v>
      </c>
    </row>
    <row r="48" spans="1:7" x14ac:dyDescent="0.25">
      <c r="A48" s="8" t="s">
        <v>43</v>
      </c>
      <c r="B48">
        <v>0</v>
      </c>
      <c r="C48" s="10">
        <v>0.8</v>
      </c>
      <c r="D48" s="6">
        <f t="shared" si="6"/>
        <v>0</v>
      </c>
      <c r="E48" s="6">
        <v>6</v>
      </c>
      <c r="F48" s="2">
        <f t="shared" si="7"/>
        <v>0.25</v>
      </c>
      <c r="G48" s="6">
        <f t="shared" si="8"/>
        <v>0</v>
      </c>
    </row>
    <row r="49" spans="1:7" x14ac:dyDescent="0.25">
      <c r="A49" s="8" t="s">
        <v>44</v>
      </c>
      <c r="B49">
        <v>0</v>
      </c>
      <c r="C49" s="10">
        <v>1.2</v>
      </c>
      <c r="D49" s="6">
        <f t="shared" si="6"/>
        <v>0</v>
      </c>
      <c r="E49" s="6">
        <v>6</v>
      </c>
      <c r="F49" s="2">
        <f t="shared" si="7"/>
        <v>0.25</v>
      </c>
      <c r="G49" s="6">
        <f t="shared" si="8"/>
        <v>0</v>
      </c>
    </row>
    <row r="50" spans="1:7" x14ac:dyDescent="0.25">
      <c r="A50" s="8" t="s">
        <v>45</v>
      </c>
      <c r="B50">
        <v>0</v>
      </c>
      <c r="C50" s="10">
        <v>1.5</v>
      </c>
      <c r="D50" s="6">
        <f t="shared" si="6"/>
        <v>0</v>
      </c>
      <c r="E50" s="6">
        <v>6</v>
      </c>
      <c r="F50" s="2">
        <f t="shared" si="7"/>
        <v>0.25</v>
      </c>
      <c r="G50" s="6">
        <f t="shared" si="8"/>
        <v>0</v>
      </c>
    </row>
    <row r="51" spans="1:7" x14ac:dyDescent="0.25">
      <c r="A51" s="8" t="s">
        <v>46</v>
      </c>
      <c r="B51">
        <v>0</v>
      </c>
      <c r="C51" s="10">
        <v>1.6</v>
      </c>
      <c r="D51" s="6">
        <f t="shared" si="6"/>
        <v>0</v>
      </c>
      <c r="E51" s="6">
        <v>6</v>
      </c>
      <c r="F51" s="2">
        <f t="shared" si="7"/>
        <v>0.25</v>
      </c>
      <c r="G51" s="6">
        <f t="shared" si="8"/>
        <v>0</v>
      </c>
    </row>
    <row r="52" spans="1:7" x14ac:dyDescent="0.25">
      <c r="A52" s="8" t="s">
        <v>47</v>
      </c>
      <c r="B52">
        <v>0</v>
      </c>
      <c r="C52" s="10">
        <v>2.1</v>
      </c>
      <c r="D52" s="6">
        <f t="shared" si="6"/>
        <v>0</v>
      </c>
      <c r="E52" s="6">
        <v>6</v>
      </c>
      <c r="F52" s="2">
        <f t="shared" si="7"/>
        <v>0.25</v>
      </c>
      <c r="G52" s="6">
        <f t="shared" si="8"/>
        <v>0</v>
      </c>
    </row>
    <row r="53" spans="1:7" x14ac:dyDescent="0.25">
      <c r="A53" s="16" t="s">
        <v>50</v>
      </c>
      <c r="B53" s="4"/>
      <c r="C53" s="17"/>
      <c r="D53" s="15"/>
      <c r="E53" s="15"/>
      <c r="F53" s="18"/>
      <c r="G53" s="15">
        <f>SUM(G41:G52)</f>
        <v>13.912500000000001</v>
      </c>
    </row>
    <row r="55" spans="1:7" x14ac:dyDescent="0.25">
      <c r="A55" t="s">
        <v>14</v>
      </c>
      <c r="C55" s="6">
        <v>0</v>
      </c>
      <c r="D55" s="6">
        <f>B55*C55</f>
        <v>0</v>
      </c>
      <c r="E55" s="6">
        <v>1</v>
      </c>
      <c r="F55" s="2">
        <f>E55/24</f>
        <v>4.1666666666666664E-2</v>
      </c>
      <c r="G55" s="6">
        <f>D55*F55</f>
        <v>0</v>
      </c>
    </row>
    <row r="56" spans="1:7" x14ac:dyDescent="0.25">
      <c r="A56" s="11" t="s">
        <v>17</v>
      </c>
      <c r="C56" s="6"/>
      <c r="D56" s="6"/>
      <c r="E56" s="6"/>
      <c r="F56" s="2"/>
      <c r="G56" s="6"/>
    </row>
    <row r="57" spans="1:7" x14ac:dyDescent="0.25">
      <c r="A57" s="8" t="s">
        <v>26</v>
      </c>
      <c r="B57">
        <v>1</v>
      </c>
      <c r="C57" s="6">
        <v>0</v>
      </c>
      <c r="D57" s="6">
        <f t="shared" si="6"/>
        <v>0</v>
      </c>
      <c r="E57" s="6">
        <v>1</v>
      </c>
      <c r="F57" s="2">
        <f t="shared" si="7"/>
        <v>4.1666666666666664E-2</v>
      </c>
      <c r="G57" s="6">
        <f t="shared" ref="G57:G61" si="9">D57*F57</f>
        <v>0</v>
      </c>
    </row>
    <row r="58" spans="1:7" x14ac:dyDescent="0.25">
      <c r="A58" s="8" t="s">
        <v>27</v>
      </c>
      <c r="B58">
        <v>1</v>
      </c>
      <c r="C58" s="6">
        <f>100/12</f>
        <v>8.3333333333333339</v>
      </c>
      <c r="D58" s="6">
        <f t="shared" si="6"/>
        <v>8.3333333333333339</v>
      </c>
      <c r="E58" s="6">
        <v>12</v>
      </c>
      <c r="F58" s="2">
        <f t="shared" si="7"/>
        <v>0.5</v>
      </c>
      <c r="G58" s="6">
        <f t="shared" si="9"/>
        <v>4.166666666666667</v>
      </c>
    </row>
    <row r="59" spans="1:7" x14ac:dyDescent="0.25">
      <c r="A59" s="8" t="s">
        <v>28</v>
      </c>
      <c r="B59">
        <v>1</v>
      </c>
      <c r="C59" s="6">
        <f>100/12</f>
        <v>8.3333333333333339</v>
      </c>
      <c r="D59" s="6">
        <f t="shared" si="6"/>
        <v>8.3333333333333339</v>
      </c>
      <c r="E59" s="6">
        <v>12</v>
      </c>
      <c r="F59" s="2">
        <f t="shared" si="7"/>
        <v>0.5</v>
      </c>
      <c r="G59" s="6">
        <f t="shared" si="9"/>
        <v>4.166666666666667</v>
      </c>
    </row>
    <row r="60" spans="1:7" x14ac:dyDescent="0.25">
      <c r="A60" s="8" t="s">
        <v>29</v>
      </c>
      <c r="B60">
        <v>1</v>
      </c>
      <c r="C60" s="6">
        <f>100/12</f>
        <v>8.3333333333333339</v>
      </c>
      <c r="D60" s="6">
        <f t="shared" si="6"/>
        <v>8.3333333333333339</v>
      </c>
      <c r="E60" s="6">
        <v>4</v>
      </c>
      <c r="F60" s="2">
        <f t="shared" si="7"/>
        <v>0.16666666666666666</v>
      </c>
      <c r="G60" s="6">
        <f t="shared" si="9"/>
        <v>1.3888888888888888</v>
      </c>
    </row>
    <row r="61" spans="1:7" x14ac:dyDescent="0.25">
      <c r="A61" s="1" t="s">
        <v>2</v>
      </c>
      <c r="B61">
        <v>0</v>
      </c>
      <c r="C61" s="6">
        <v>68</v>
      </c>
      <c r="D61" s="6">
        <f>B61*C61</f>
        <v>0</v>
      </c>
      <c r="E61" s="6">
        <v>0</v>
      </c>
      <c r="F61" s="2">
        <f t="shared" si="7"/>
        <v>0</v>
      </c>
      <c r="G61" s="6">
        <f t="shared" si="9"/>
        <v>0</v>
      </c>
    </row>
    <row r="62" spans="1:7" x14ac:dyDescent="0.25">
      <c r="A62" s="16" t="s">
        <v>52</v>
      </c>
      <c r="B62" s="4"/>
      <c r="C62" s="15"/>
      <c r="D62" s="15"/>
      <c r="E62" s="15"/>
      <c r="F62" s="18"/>
      <c r="G62" s="15">
        <f>SUM(G55:G60)</f>
        <v>9.7222222222222232</v>
      </c>
    </row>
    <row r="64" spans="1:7" x14ac:dyDescent="0.25">
      <c r="A64" s="19" t="s">
        <v>54</v>
      </c>
    </row>
    <row r="65" spans="1:7" x14ac:dyDescent="0.25">
      <c r="A65" t="s">
        <v>18</v>
      </c>
      <c r="B65">
        <v>0</v>
      </c>
      <c r="C65" s="6">
        <v>0</v>
      </c>
      <c r="D65" s="6">
        <f>B65*C65</f>
        <v>0</v>
      </c>
      <c r="E65" s="6">
        <v>0</v>
      </c>
      <c r="F65" s="2">
        <f t="shared" ref="F65:F75" si="10">E65/24</f>
        <v>0</v>
      </c>
      <c r="G65" s="6">
        <f t="shared" ref="G65:G75" si="11">D65*F65</f>
        <v>0</v>
      </c>
    </row>
    <row r="66" spans="1:7" x14ac:dyDescent="0.25">
      <c r="A66" t="s">
        <v>16</v>
      </c>
      <c r="B66">
        <v>1</v>
      </c>
      <c r="C66" s="6">
        <v>0</v>
      </c>
      <c r="D66" s="6">
        <f>B66*C66</f>
        <v>0</v>
      </c>
      <c r="E66" s="6">
        <v>0</v>
      </c>
      <c r="F66" s="2">
        <f t="shared" si="10"/>
        <v>0</v>
      </c>
      <c r="G66" s="6">
        <f t="shared" si="11"/>
        <v>0</v>
      </c>
    </row>
    <row r="67" spans="1:7" x14ac:dyDescent="0.25">
      <c r="A67" t="s">
        <v>19</v>
      </c>
      <c r="B67">
        <v>0</v>
      </c>
      <c r="C67" s="6">
        <v>0</v>
      </c>
      <c r="D67" s="6">
        <f t="shared" si="6"/>
        <v>0</v>
      </c>
      <c r="E67" s="6">
        <v>0</v>
      </c>
      <c r="F67" s="2">
        <f t="shared" si="10"/>
        <v>0</v>
      </c>
      <c r="G67" s="6">
        <f t="shared" si="11"/>
        <v>0</v>
      </c>
    </row>
    <row r="68" spans="1:7" x14ac:dyDescent="0.25">
      <c r="A68" t="s">
        <v>20</v>
      </c>
      <c r="B68">
        <v>0</v>
      </c>
      <c r="C68" s="6">
        <v>0</v>
      </c>
      <c r="D68" s="6">
        <f t="shared" si="6"/>
        <v>0</v>
      </c>
      <c r="E68" s="6">
        <v>0</v>
      </c>
      <c r="F68" s="2">
        <f t="shared" si="10"/>
        <v>0</v>
      </c>
      <c r="G68" s="6">
        <f t="shared" si="11"/>
        <v>0</v>
      </c>
    </row>
    <row r="69" spans="1:7" x14ac:dyDescent="0.25">
      <c r="A69" t="s">
        <v>21</v>
      </c>
      <c r="B69">
        <v>1</v>
      </c>
      <c r="C69" s="6">
        <v>0</v>
      </c>
      <c r="D69" s="6">
        <f t="shared" si="6"/>
        <v>0</v>
      </c>
      <c r="E69" s="6">
        <v>2</v>
      </c>
      <c r="F69" s="2">
        <f t="shared" si="10"/>
        <v>8.3333333333333329E-2</v>
      </c>
      <c r="G69" s="6">
        <f t="shared" si="11"/>
        <v>0</v>
      </c>
    </row>
    <row r="70" spans="1:7" x14ac:dyDescent="0.25">
      <c r="A70" t="s">
        <v>31</v>
      </c>
      <c r="B70">
        <v>1</v>
      </c>
      <c r="C70" s="6">
        <v>0</v>
      </c>
      <c r="D70" s="6">
        <f t="shared" si="6"/>
        <v>0</v>
      </c>
      <c r="E70" s="6">
        <v>0</v>
      </c>
      <c r="F70" s="2">
        <f t="shared" si="10"/>
        <v>0</v>
      </c>
      <c r="G70" s="6">
        <f t="shared" si="11"/>
        <v>0</v>
      </c>
    </row>
    <row r="71" spans="1:7" x14ac:dyDescent="0.25">
      <c r="A71" t="s">
        <v>49</v>
      </c>
      <c r="B71">
        <v>1</v>
      </c>
      <c r="C71" s="6">
        <v>7.5</v>
      </c>
      <c r="D71" s="6">
        <f t="shared" si="6"/>
        <v>7.5</v>
      </c>
      <c r="E71" s="6">
        <v>7</v>
      </c>
      <c r="F71" s="2">
        <f t="shared" si="10"/>
        <v>0.29166666666666669</v>
      </c>
      <c r="G71" s="6">
        <f t="shared" si="11"/>
        <v>2.1875</v>
      </c>
    </row>
    <row r="72" spans="1:7" x14ac:dyDescent="0.25">
      <c r="A72" t="s">
        <v>65</v>
      </c>
      <c r="C72" s="6"/>
      <c r="D72" s="6"/>
      <c r="E72" s="6"/>
      <c r="F72" s="2"/>
      <c r="G72" s="6"/>
    </row>
    <row r="73" spans="1:7" x14ac:dyDescent="0.25">
      <c r="A73" s="8" t="s">
        <v>68</v>
      </c>
      <c r="B73">
        <v>1</v>
      </c>
      <c r="C73" s="6">
        <v>35</v>
      </c>
      <c r="D73" s="6">
        <f t="shared" si="6"/>
        <v>35</v>
      </c>
      <c r="E73" s="6">
        <v>2</v>
      </c>
      <c r="F73" s="2">
        <f t="shared" si="10"/>
        <v>8.3333333333333329E-2</v>
      </c>
      <c r="G73" s="6">
        <f t="shared" si="11"/>
        <v>2.9166666666666665</v>
      </c>
    </row>
    <row r="74" spans="1:7" x14ac:dyDescent="0.25">
      <c r="A74" s="8" t="s">
        <v>67</v>
      </c>
      <c r="B74">
        <v>0</v>
      </c>
      <c r="C74" s="6">
        <v>7</v>
      </c>
      <c r="D74" s="6">
        <f t="shared" si="6"/>
        <v>0</v>
      </c>
      <c r="E74" s="6">
        <v>8</v>
      </c>
      <c r="F74" s="2">
        <f t="shared" si="10"/>
        <v>0.33333333333333331</v>
      </c>
      <c r="G74" s="6">
        <f t="shared" si="11"/>
        <v>0</v>
      </c>
    </row>
    <row r="75" spans="1:7" x14ac:dyDescent="0.25">
      <c r="A75" t="s">
        <v>22</v>
      </c>
      <c r="B75">
        <v>1</v>
      </c>
      <c r="C75" s="6">
        <v>0</v>
      </c>
      <c r="D75" s="6">
        <f t="shared" si="6"/>
        <v>0</v>
      </c>
      <c r="E75" s="6">
        <v>2</v>
      </c>
      <c r="F75" s="2">
        <f t="shared" si="10"/>
        <v>8.3333333333333329E-2</v>
      </c>
      <c r="G75" s="6">
        <f t="shared" si="11"/>
        <v>0</v>
      </c>
    </row>
    <row r="76" spans="1:7" x14ac:dyDescent="0.25">
      <c r="A76" s="16" t="s">
        <v>53</v>
      </c>
      <c r="B76" s="4"/>
      <c r="C76" s="4"/>
      <c r="D76" s="15">
        <f t="shared" si="6"/>
        <v>0</v>
      </c>
      <c r="E76" s="15"/>
      <c r="F76" s="4"/>
      <c r="G76" s="15">
        <f>SUM(G65:G75)</f>
        <v>5.1041666666666661</v>
      </c>
    </row>
    <row r="78" spans="1:7" x14ac:dyDescent="0.25">
      <c r="A78" s="2" t="s">
        <v>30</v>
      </c>
      <c r="D78" s="6"/>
      <c r="E78" s="6"/>
      <c r="F78" s="2">
        <v>0.1</v>
      </c>
      <c r="G78" s="6">
        <f>G76*F78</f>
        <v>0.51041666666666663</v>
      </c>
    </row>
    <row r="79" spans="1:7" x14ac:dyDescent="0.25">
      <c r="A79" s="16" t="s">
        <v>0</v>
      </c>
      <c r="B79" s="4"/>
      <c r="C79" s="4"/>
      <c r="D79" s="15"/>
      <c r="E79" s="15"/>
      <c r="F79" s="4"/>
      <c r="G79" s="15">
        <f>G78</f>
        <v>0.51041666666666663</v>
      </c>
    </row>
    <row r="80" spans="1:7" x14ac:dyDescent="0.25">
      <c r="A80" s="14" t="s">
        <v>51</v>
      </c>
      <c r="G80" s="7">
        <f>G53+G62+G76+G79</f>
        <v>29.249305555555555</v>
      </c>
    </row>
    <row r="81" spans="1:7" x14ac:dyDescent="0.25">
      <c r="A81" s="14" t="s">
        <v>72</v>
      </c>
      <c r="D81" s="6">
        <f>SUM(D2:D79)</f>
        <v>128.6</v>
      </c>
      <c r="E81" s="6"/>
      <c r="G81" s="6">
        <f>G36+G80</f>
        <v>34.249305555555551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 Load</vt:lpstr>
    </vt:vector>
  </TitlesOfParts>
  <Company>Kontentsu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Boat Electrical Load</dc:title>
  <dc:subject>Use at your own risk</dc:subject>
  <dc:creator>David Shaw</dc:creator>
  <cp:keywords>david.shaw.x23@gmail.com</cp:keywords>
  <dc:description>www.kontentsu.com/</dc:description>
  <cp:lastModifiedBy>D</cp:lastModifiedBy>
  <dcterms:created xsi:type="dcterms:W3CDTF">2003-05-31T17:02:17Z</dcterms:created>
  <dcterms:modified xsi:type="dcterms:W3CDTF">2015-10-03T14:48:44Z</dcterms:modified>
</cp:coreProperties>
</file>