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9035" windowHeight="11820"/>
  </bookViews>
  <sheets>
    <sheet name="Estimator" sheetId="1" r:id="rId1"/>
  </sheets>
  <calcPr calcId="125725"/>
</workbook>
</file>

<file path=xl/calcChain.xml><?xml version="1.0" encoding="utf-8"?>
<calcChain xmlns="http://schemas.openxmlformats.org/spreadsheetml/2006/main">
  <c r="B18" i="1"/>
  <c r="B17"/>
  <c r="B23" l="1"/>
  <c r="B22"/>
  <c r="B10" s="1"/>
  <c r="B14" s="1"/>
  <c r="B21"/>
  <c r="C21"/>
  <c r="B20"/>
  <c r="C20"/>
  <c r="C23"/>
  <c r="C22"/>
</calcChain>
</file>

<file path=xl/sharedStrings.xml><?xml version="1.0" encoding="utf-8"?>
<sst xmlns="http://schemas.openxmlformats.org/spreadsheetml/2006/main" count="21" uniqueCount="17">
  <si>
    <r>
      <t>a</t>
    </r>
    <r>
      <rPr>
        <sz val="12"/>
        <color theme="1"/>
        <rFont val="Arial"/>
        <family val="2"/>
      </rPr>
      <t xml:space="preserve"> = the best-case estimate</t>
    </r>
  </si>
  <si>
    <r>
      <t>m</t>
    </r>
    <r>
      <rPr>
        <sz val="12"/>
        <color theme="1"/>
        <rFont val="Arial"/>
        <family val="2"/>
      </rPr>
      <t xml:space="preserve"> = the most likely estimate</t>
    </r>
  </si>
  <si>
    <r>
      <t>b</t>
    </r>
    <r>
      <rPr>
        <sz val="12"/>
        <color theme="1"/>
        <rFont val="Arial"/>
        <family val="2"/>
      </rPr>
      <t xml:space="preserve"> = the worst-case estimate</t>
    </r>
  </si>
  <si>
    <t>+</t>
  </si>
  <si>
    <t>-</t>
  </si>
  <si>
    <t>Effort</t>
  </si>
  <si>
    <t>Weighted Estimate (E)</t>
  </si>
  <si>
    <t>Duration</t>
  </si>
  <si>
    <t>Resource Availability</t>
  </si>
  <si>
    <t>Resource Effectiveness</t>
  </si>
  <si>
    <t>Budgeted Time on Task</t>
  </si>
  <si>
    <t>D</t>
  </si>
  <si>
    <t>Time</t>
  </si>
  <si>
    <t>Duration of Task</t>
  </si>
  <si>
    <t>Standard Deviation (SD)</t>
  </si>
  <si>
    <t>Calculations</t>
  </si>
  <si>
    <t>Confidence Level (C)</t>
  </si>
</sst>
</file>

<file path=xl/styles.xml><?xml version="1.0" encoding="utf-8"?>
<styleSheet xmlns="http://schemas.openxmlformats.org/spreadsheetml/2006/main">
  <numFmts count="1">
    <numFmt numFmtId="164" formatCode="0.0%"/>
  </numFmts>
  <fonts count="6">
    <font>
      <sz val="12"/>
      <color theme="1"/>
      <name val="Arial"/>
      <family val="2"/>
    </font>
    <font>
      <b/>
      <sz val="12"/>
      <color theme="1"/>
      <name val="Arial"/>
      <family val="2"/>
    </font>
    <font>
      <i/>
      <sz val="12"/>
      <color theme="1"/>
      <name val="Arial"/>
      <family val="2"/>
    </font>
    <font>
      <sz val="12"/>
      <color theme="1"/>
      <name val="Wingdings 2"/>
      <family val="1"/>
      <charset val="2"/>
    </font>
    <font>
      <b/>
      <sz val="12"/>
      <color theme="0"/>
      <name val="Arial"/>
      <family val="2"/>
    </font>
    <font>
      <b/>
      <sz val="14"/>
      <color theme="1"/>
      <name val="Arial"/>
      <family val="2"/>
    </font>
  </fonts>
  <fills count="5">
    <fill>
      <patternFill patternType="none"/>
    </fill>
    <fill>
      <patternFill patternType="gray125"/>
    </fill>
    <fill>
      <patternFill patternType="solid">
        <fgColor theme="0" tint="-0.14996795556505021"/>
        <bgColor indexed="64"/>
      </patternFill>
    </fill>
    <fill>
      <patternFill patternType="solid">
        <fgColor rgb="FF00B050"/>
        <bgColor indexed="64"/>
      </patternFill>
    </fill>
    <fill>
      <patternFill patternType="solid">
        <fgColor theme="6" tint="0.59996337778862885"/>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Alignment="1">
      <alignment horizontal="right"/>
    </xf>
    <xf numFmtId="164" fontId="0" fillId="0" borderId="0" xfId="0" applyNumberFormat="1"/>
    <xf numFmtId="0" fontId="1" fillId="0" borderId="0" xfId="0" applyFont="1"/>
    <xf numFmtId="0" fontId="1" fillId="0" borderId="0" xfId="0" applyFont="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0" fontId="3" fillId="0" borderId="0" xfId="0" applyFont="1"/>
    <xf numFmtId="2" fontId="0" fillId="2" borderId="0" xfId="0" applyNumberFormat="1" applyFill="1" applyProtection="1">
      <protection locked="0"/>
    </xf>
    <xf numFmtId="164" fontId="0" fillId="2" borderId="0" xfId="0" applyNumberFormat="1" applyFill="1" applyAlignment="1" applyProtection="1">
      <alignment horizontal="center"/>
      <protection locked="0"/>
    </xf>
    <xf numFmtId="2" fontId="4" fillId="3" borderId="0" xfId="0" applyNumberFormat="1" applyFont="1" applyFill="1" applyAlignment="1" applyProtection="1">
      <alignment horizontal="center"/>
    </xf>
    <xf numFmtId="2" fontId="4" fillId="3" borderId="0" xfId="0" applyNumberFormat="1" applyFont="1" applyFill="1" applyAlignment="1">
      <alignment horizontal="center"/>
    </xf>
    <xf numFmtId="0" fontId="0" fillId="4" borderId="1" xfId="0" applyFill="1" applyBorder="1"/>
    <xf numFmtId="0" fontId="1" fillId="4" borderId="2" xfId="0" applyFont="1" applyFill="1" applyBorder="1"/>
    <xf numFmtId="0" fontId="0" fillId="4" borderId="3" xfId="0" applyFill="1" applyBorder="1"/>
    <xf numFmtId="0" fontId="2" fillId="4" borderId="4" xfId="0" applyFont="1" applyFill="1" applyBorder="1" applyAlignment="1">
      <alignment horizontal="right"/>
    </xf>
    <xf numFmtId="2" fontId="0" fillId="4" borderId="0" xfId="0" applyNumberFormat="1" applyFill="1" applyBorder="1"/>
    <xf numFmtId="0" fontId="0" fillId="4" borderId="5" xfId="0" applyFill="1" applyBorder="1"/>
    <xf numFmtId="2" fontId="5" fillId="4" borderId="0" xfId="0" quotePrefix="1" applyNumberFormat="1" applyFont="1" applyFill="1" applyBorder="1" applyAlignment="1">
      <alignment horizontal="center"/>
    </xf>
    <xf numFmtId="0" fontId="5" fillId="4" borderId="5" xfId="0" quotePrefix="1" applyFont="1" applyFill="1" applyBorder="1" applyAlignment="1">
      <alignment horizontal="center"/>
    </xf>
    <xf numFmtId="164" fontId="0" fillId="4" borderId="4" xfId="0" applyNumberFormat="1" applyFill="1" applyBorder="1"/>
    <xf numFmtId="2" fontId="0" fillId="4" borderId="0" xfId="0" applyNumberFormat="1" applyFill="1" applyBorder="1" applyAlignment="1">
      <alignment horizontal="center"/>
    </xf>
    <xf numFmtId="2" fontId="0" fillId="4" borderId="5" xfId="0" applyNumberFormat="1" applyFill="1" applyBorder="1" applyAlignment="1">
      <alignment horizontal="center"/>
    </xf>
    <xf numFmtId="164" fontId="1" fillId="4" borderId="4" xfId="0" applyNumberFormat="1" applyFont="1" applyFill="1" applyBorder="1"/>
    <xf numFmtId="2" fontId="1" fillId="4" borderId="0" xfId="0" applyNumberFormat="1" applyFont="1" applyFill="1" applyBorder="1" applyAlignment="1">
      <alignment horizontal="center"/>
    </xf>
    <xf numFmtId="164" fontId="0" fillId="4" borderId="6" xfId="0" applyNumberFormat="1" applyFill="1" applyBorder="1"/>
    <xf numFmtId="2" fontId="0" fillId="4" borderId="7" xfId="0" applyNumberFormat="1" applyFill="1" applyBorder="1" applyAlignment="1">
      <alignment horizontal="center"/>
    </xf>
    <xf numFmtId="2" fontId="0" fillId="4" borderId="8" xfId="0" applyNumberForma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mailto:david.shaw.x23@gmail.com?subject=Project%20management" TargetMode="External"/></Relationships>
</file>

<file path=xl/drawings/drawing1.xml><?xml version="1.0" encoding="utf-8"?>
<xdr:wsDr xmlns:xdr="http://schemas.openxmlformats.org/drawingml/2006/spreadsheetDrawing" xmlns:a="http://schemas.openxmlformats.org/drawingml/2006/main">
  <xdr:oneCellAnchor>
    <xdr:from>
      <xdr:col>3</xdr:col>
      <xdr:colOff>361950</xdr:colOff>
      <xdr:row>0</xdr:row>
      <xdr:rowOff>180974</xdr:rowOff>
    </xdr:from>
    <xdr:ext cx="6467475" cy="6677026"/>
    <xdr:sp macro="" textlink="">
      <xdr:nvSpPr>
        <xdr:cNvPr id="2" name="TextBox 1"/>
        <xdr:cNvSpPr txBox="1"/>
      </xdr:nvSpPr>
      <xdr:spPr>
        <a:xfrm>
          <a:off x="4095750" y="180974"/>
          <a:ext cx="6467475" cy="6677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a:solidFill>
                <a:sysClr val="windowText" lastClr="000000"/>
              </a:solidFill>
            </a:rPr>
            <a:t>Based on the assumption (possibly unwarranted) that a double-triangular distribution governs the data, several estimates are possible. These values are used to calculate an E value for the estimate and a standard deviation (SD) as L-estimators, where:</a:t>
          </a:r>
        </a:p>
        <a:p>
          <a:endParaRPr lang="en-CA">
            <a:solidFill>
              <a:sysClr val="windowText" lastClr="000000"/>
            </a:solidFill>
          </a:endParaRPr>
        </a:p>
        <a:p>
          <a:r>
            <a:rPr lang="en-CA">
              <a:solidFill>
                <a:sysClr val="windowText" lastClr="000000"/>
              </a:solidFill>
            </a:rPr>
            <a:t>E = (a + 4m + b) / 6 </a:t>
          </a:r>
        </a:p>
        <a:p>
          <a:r>
            <a:rPr lang="en-CA">
              <a:solidFill>
                <a:sysClr val="windowText" lastClr="000000"/>
              </a:solidFill>
            </a:rPr>
            <a:t>SD = (b − a) / 6</a:t>
          </a:r>
        </a:p>
        <a:p>
          <a:endParaRPr lang="en-CA">
            <a:solidFill>
              <a:sysClr val="windowText" lastClr="000000"/>
            </a:solidFill>
          </a:endParaRPr>
        </a:p>
        <a:p>
          <a:r>
            <a:rPr lang="en-CA">
              <a:solidFill>
                <a:sysClr val="windowText" lastClr="000000"/>
              </a:solidFill>
            </a:rPr>
            <a:t> E is a weighted average which takes into account both the most optimistic and most pessimistic estimates provided. SD measures the variability or uncertainty in the estimate. In Project Evaluation and Review Techniques (PERT) the three values are used to fit a Beta distribution for Monte Carlo simulations.</a:t>
          </a:r>
        </a:p>
        <a:p>
          <a:endParaRPr lang="en-CA">
            <a:solidFill>
              <a:sysClr val="windowText" lastClr="000000"/>
            </a:solidFill>
          </a:endParaRPr>
        </a:p>
        <a:p>
          <a:r>
            <a:rPr lang="en-CA">
              <a:solidFill>
                <a:sysClr val="windowText" lastClr="000000"/>
              </a:solidFill>
            </a:rPr>
            <a:t>The triangular distribution is also commonly used. It differs from the double-triangular by its simple triangular shape and the mode does not have to coincide with the median. The mean (expectation) is then:</a:t>
          </a:r>
        </a:p>
        <a:p>
          <a:r>
            <a:rPr lang="en-CA">
              <a:solidFill>
                <a:sysClr val="windowText" lastClr="000000"/>
              </a:solidFill>
            </a:rPr>
            <a:t>E = (a + m + b) / 3. In some applications,</a:t>
          </a:r>
          <a:r>
            <a:rPr lang="en-CA" baseline="0">
              <a:solidFill>
                <a:sysClr val="windowText" lastClr="000000"/>
              </a:solidFill>
            </a:rPr>
            <a:t> </a:t>
          </a:r>
          <a:r>
            <a:rPr lang="en-CA">
              <a:solidFill>
                <a:sysClr val="windowText" lastClr="000000"/>
              </a:solidFill>
            </a:rPr>
            <a:t>the triangular distribution is used directly as an estimated probability distribution, rather than for the derivation of estimated statistics.</a:t>
          </a:r>
        </a:p>
        <a:p>
          <a:endParaRPr lang="en-CA">
            <a:solidFill>
              <a:sysClr val="windowText" lastClr="000000"/>
            </a:solidFill>
          </a:endParaRPr>
        </a:p>
        <a:p>
          <a:r>
            <a:rPr lang="en-CA">
              <a:solidFill>
                <a:sysClr val="windowText" lastClr="000000"/>
              </a:solidFill>
            </a:rPr>
            <a:t>To produce a project estimate the project manager:</a:t>
          </a:r>
        </a:p>
        <a:p>
          <a:r>
            <a:rPr lang="en-CA">
              <a:solidFill>
                <a:sysClr val="windowText" lastClr="000000"/>
              </a:solidFill>
            </a:rPr>
            <a:t>* Decomposes the project into a list of estimable tasks, i.e. a work breakdown structure</a:t>
          </a:r>
        </a:p>
        <a:p>
          <a:r>
            <a:rPr lang="en-CA">
              <a:solidFill>
                <a:sysClr val="windowText" lastClr="000000"/>
              </a:solidFill>
            </a:rPr>
            <a:t>* Estimates the E value and SD for each task.</a:t>
          </a:r>
        </a:p>
        <a:p>
          <a:r>
            <a:rPr lang="en-CA">
              <a:solidFill>
                <a:sysClr val="windowText" lastClr="000000"/>
              </a:solidFill>
            </a:rPr>
            <a:t>* Calculates the E value for the total project work as E (Project Work) = </a:t>
          </a:r>
          <a:r>
            <a:rPr lang="el-GR">
              <a:solidFill>
                <a:sysClr val="windowText" lastClr="000000"/>
              </a:solidFill>
            </a:rPr>
            <a:t>Σ </a:t>
          </a:r>
          <a:r>
            <a:rPr lang="en-CA">
              <a:solidFill>
                <a:sysClr val="windowText" lastClr="000000"/>
              </a:solidFill>
            </a:rPr>
            <a:t>E (Task)</a:t>
          </a:r>
        </a:p>
        <a:p>
          <a:r>
            <a:rPr lang="en-CA">
              <a:solidFill>
                <a:sysClr val="windowText" lastClr="000000"/>
              </a:solidFill>
            </a:rPr>
            <a:t>* Calculates the SD value for the total project work as SD (Project Work) = √(</a:t>
          </a:r>
          <a:r>
            <a:rPr lang="el-GR">
              <a:solidFill>
                <a:sysClr val="windowText" lastClr="000000"/>
              </a:solidFill>
            </a:rPr>
            <a:t>Σ </a:t>
          </a:r>
          <a:r>
            <a:rPr lang="en-CA">
              <a:solidFill>
                <a:sysClr val="windowText" lastClr="000000"/>
              </a:solidFill>
            </a:rPr>
            <a:t>SD (Task) )</a:t>
          </a:r>
        </a:p>
        <a:p>
          <a:endParaRPr lang="en-CA">
            <a:solidFill>
              <a:sysClr val="windowText" lastClr="000000"/>
            </a:solidFill>
          </a:endParaRPr>
        </a:p>
        <a:p>
          <a:r>
            <a:rPr lang="en-CA">
              <a:solidFill>
                <a:sysClr val="windowText" lastClr="000000"/>
              </a:solidFill>
            </a:rPr>
            <a:t>* The E and SD values are then used to convert the project estimates to confidence levels as follows:</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tx1"/>
              </a:solidFill>
              <a:latin typeface="+mn-lt"/>
              <a:ea typeface="+mn-ea"/>
              <a:cs typeface="+mn-cs"/>
            </a:rPr>
            <a:t>C =</a:t>
          </a:r>
          <a:endParaRPr lang="en-CA">
            <a:solidFill>
              <a:sysClr val="windowText" lastClr="000000"/>
            </a:solidFill>
          </a:endParaRPr>
        </a:p>
        <a:p>
          <a:r>
            <a:rPr lang="en-CA">
              <a:solidFill>
                <a:sysClr val="windowText" lastClr="000000"/>
              </a:solidFill>
            </a:rPr>
            <a:t>     Confidence level in E value +/- SD is approximately 68%</a:t>
          </a:r>
        </a:p>
        <a:p>
          <a:r>
            <a:rPr lang="en-CA" sz="1100">
              <a:solidFill>
                <a:schemeClr val="tx1"/>
              </a:solidFill>
              <a:latin typeface="+mn-lt"/>
              <a:ea typeface="+mn-ea"/>
              <a:cs typeface="+mn-cs"/>
            </a:rPr>
            <a:t>     </a:t>
          </a:r>
          <a:r>
            <a:rPr lang="en-CA">
              <a:solidFill>
                <a:sysClr val="windowText" lastClr="000000"/>
              </a:solidFill>
            </a:rPr>
            <a:t>Confidence level in E value +/- 1.645 × SD is approximately 90%</a:t>
          </a:r>
        </a:p>
        <a:p>
          <a:r>
            <a:rPr lang="en-CA" sz="1100">
              <a:solidFill>
                <a:schemeClr val="tx1"/>
              </a:solidFill>
              <a:latin typeface="+mn-lt"/>
              <a:ea typeface="+mn-ea"/>
              <a:cs typeface="+mn-cs"/>
            </a:rPr>
            <a:t>     </a:t>
          </a:r>
          <a:r>
            <a:rPr lang="en-CA">
              <a:solidFill>
                <a:sysClr val="windowText" lastClr="000000"/>
              </a:solidFill>
            </a:rPr>
            <a:t>Confidence level in E value +/- 2 × SD is approximately 95%</a:t>
          </a:r>
        </a:p>
        <a:p>
          <a:r>
            <a:rPr lang="en-CA" sz="1100">
              <a:solidFill>
                <a:schemeClr val="tx1"/>
              </a:solidFill>
              <a:latin typeface="+mn-lt"/>
              <a:ea typeface="+mn-ea"/>
              <a:cs typeface="+mn-cs"/>
            </a:rPr>
            <a:t>     </a:t>
          </a:r>
          <a:r>
            <a:rPr lang="en-CA">
              <a:solidFill>
                <a:sysClr val="windowText" lastClr="000000"/>
              </a:solidFill>
            </a:rPr>
            <a:t>Confidence level in E value +/- 3 × SD is approximately 99.7%</a:t>
          </a:r>
        </a:p>
        <a:p>
          <a:endParaRPr lang="en-CA">
            <a:solidFill>
              <a:sysClr val="windowText" lastClr="000000"/>
            </a:solidFill>
          </a:endParaRPr>
        </a:p>
        <a:p>
          <a:r>
            <a:rPr lang="en-CA" b="1">
              <a:solidFill>
                <a:sysClr val="windowText" lastClr="000000"/>
              </a:solidFill>
            </a:rPr>
            <a:t>Information Systems typically use the 95% confidence level</a:t>
          </a:r>
          <a:r>
            <a:rPr lang="en-CA">
              <a:solidFill>
                <a:sysClr val="windowText" lastClr="000000"/>
              </a:solidFill>
            </a:rPr>
            <a:t>, i.e. E Value + 2 × SD, for all project and task estimates.</a:t>
          </a:r>
        </a:p>
        <a:p>
          <a:endParaRPr lang="en-CA">
            <a:solidFill>
              <a:sysClr val="windowText" lastClr="000000"/>
            </a:solidFill>
          </a:endParaRPr>
        </a:p>
        <a:p>
          <a:r>
            <a:rPr lang="en-CA">
              <a:solidFill>
                <a:sysClr val="windowText" lastClr="000000"/>
              </a:solidFill>
            </a:rPr>
            <a:t>These confidence level estimates assume that the data from all of the tasks combine to be approximately normal (see asymptotic normality). Typically, there would need to be 20–30 tasks for this to be reasonable, and each of the estimates E for the individual tasks would have to be unbiased.</a:t>
          </a:r>
        </a:p>
        <a:p>
          <a:endParaRPr lang="en-CA">
            <a:solidFill>
              <a:sysClr val="windowText" lastClr="000000"/>
            </a:solidFill>
          </a:endParaRPr>
        </a:p>
        <a:p>
          <a:r>
            <a:rPr lang="en-CA" b="1">
              <a:solidFill>
                <a:sysClr val="windowText" lastClr="000000"/>
              </a:solidFill>
            </a:rPr>
            <a:t>Industry average availabiity is 85%</a:t>
          </a:r>
          <a:r>
            <a:rPr lang="en-CA">
              <a:solidFill>
                <a:sysClr val="windowText" lastClr="000000"/>
              </a:solidFill>
            </a:rPr>
            <a:t>, in the absence of other information.</a:t>
          </a:r>
          <a:endParaRPr lang="en-CA"/>
        </a:p>
        <a:p>
          <a:endParaRPr lang="en-CA" sz="1100"/>
        </a:p>
      </xdr:txBody>
    </xdr:sp>
    <xdr:clientData/>
  </xdr:oneCellAnchor>
  <xdr:oneCellAnchor>
    <xdr:from>
      <xdr:col>0</xdr:col>
      <xdr:colOff>76200</xdr:colOff>
      <xdr:row>0</xdr:row>
      <xdr:rowOff>152400</xdr:rowOff>
    </xdr:from>
    <xdr:ext cx="869341" cy="264560"/>
    <xdr:sp macro="" textlink="">
      <xdr:nvSpPr>
        <xdr:cNvPr id="3" name="TextBox 2">
          <a:hlinkClick xmlns:r="http://schemas.openxmlformats.org/officeDocument/2006/relationships" r:id="rId1"/>
        </xdr:cNvPr>
        <xdr:cNvSpPr txBox="1"/>
      </xdr:nvSpPr>
      <xdr:spPr>
        <a:xfrm>
          <a:off x="76200" y="4991100"/>
          <a:ext cx="8693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100" b="1" u="sng" baseline="0">
              <a:solidFill>
                <a:srgbClr val="0070C0"/>
              </a:solidFill>
            </a:rPr>
            <a:t>David Shaw</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34"/>
  <sheetViews>
    <sheetView tabSelected="1" workbookViewId="0">
      <selection activeCell="B4" sqref="B4"/>
    </sheetView>
  </sheetViews>
  <sheetFormatPr defaultRowHeight="15"/>
  <cols>
    <col min="1" max="1" width="25.77734375" customWidth="1"/>
  </cols>
  <sheetData>
    <row r="1" spans="1:3" ht="15.75">
      <c r="B1" s="7"/>
      <c r="C1" s="5"/>
    </row>
    <row r="2" spans="1:3" ht="15.75">
      <c r="C2" s="5"/>
    </row>
    <row r="3" spans="1:3" ht="15.75">
      <c r="B3" s="5" t="s">
        <v>5</v>
      </c>
      <c r="C3" s="5"/>
    </row>
    <row r="4" spans="1:3">
      <c r="A4" s="1" t="s">
        <v>0</v>
      </c>
      <c r="B4" s="9">
        <v>3</v>
      </c>
      <c r="C4" s="8" t="s">
        <v>11</v>
      </c>
    </row>
    <row r="5" spans="1:3">
      <c r="A5" s="1" t="s">
        <v>1</v>
      </c>
      <c r="B5" s="9">
        <v>7</v>
      </c>
      <c r="C5" s="8" t="s">
        <v>11</v>
      </c>
    </row>
    <row r="6" spans="1:3">
      <c r="A6" s="1" t="s">
        <v>2</v>
      </c>
      <c r="B6" s="9">
        <v>9</v>
      </c>
      <c r="C6" s="8" t="s">
        <v>11</v>
      </c>
    </row>
    <row r="7" spans="1:3" ht="4.5" customHeight="1">
      <c r="A7" s="1"/>
      <c r="B7" s="8"/>
      <c r="C7" s="8"/>
    </row>
    <row r="8" spans="1:3" ht="15.75">
      <c r="B8" s="5" t="s">
        <v>12</v>
      </c>
    </row>
    <row r="9" spans="1:3">
      <c r="A9" t="s">
        <v>9</v>
      </c>
      <c r="B9" s="10">
        <v>1</v>
      </c>
      <c r="C9" s="8" t="s">
        <v>11</v>
      </c>
    </row>
    <row r="10" spans="1:3" ht="15.75">
      <c r="A10" s="2" t="s">
        <v>10</v>
      </c>
      <c r="B10" s="11">
        <f>B22*(1/B9)</f>
        <v>8.6666666666666679</v>
      </c>
    </row>
    <row r="11" spans="1:3" ht="6" customHeight="1">
      <c r="A11" s="2"/>
    </row>
    <row r="12" spans="1:3" ht="15.75">
      <c r="B12" s="4" t="s">
        <v>7</v>
      </c>
    </row>
    <row r="13" spans="1:3">
      <c r="A13" t="s">
        <v>8</v>
      </c>
      <c r="B13" s="10">
        <v>0.85</v>
      </c>
      <c r="C13" s="8" t="s">
        <v>11</v>
      </c>
    </row>
    <row r="14" spans="1:3" ht="15.75">
      <c r="A14" s="2" t="s">
        <v>13</v>
      </c>
      <c r="B14" s="12">
        <f>(1/B13)*B10</f>
        <v>10.19607843137255</v>
      </c>
    </row>
    <row r="15" spans="1:3">
      <c r="A15" s="1"/>
      <c r="B15" s="8"/>
      <c r="C15" s="8"/>
    </row>
    <row r="16" spans="1:3" ht="15.75">
      <c r="A16" s="13"/>
      <c r="B16" s="14" t="s">
        <v>15</v>
      </c>
      <c r="C16" s="15"/>
    </row>
    <row r="17" spans="1:3">
      <c r="A17" s="16" t="s">
        <v>6</v>
      </c>
      <c r="B17" s="17">
        <f>(B4+(B5*4)+B6)/6</f>
        <v>6.666666666666667</v>
      </c>
      <c r="C17" s="18"/>
    </row>
    <row r="18" spans="1:3">
      <c r="A18" s="16" t="s">
        <v>14</v>
      </c>
      <c r="B18" s="17">
        <f>(B6-B4)/6</f>
        <v>1</v>
      </c>
      <c r="C18" s="18"/>
    </row>
    <row r="19" spans="1:3" ht="18">
      <c r="A19" s="16" t="s">
        <v>16</v>
      </c>
      <c r="B19" s="19" t="s">
        <v>3</v>
      </c>
      <c r="C19" s="20" t="s">
        <v>4</v>
      </c>
    </row>
    <row r="20" spans="1:3">
      <c r="A20" s="21">
        <v>0.68</v>
      </c>
      <c r="B20" s="22">
        <f>$B$17+$B$18</f>
        <v>7.666666666666667</v>
      </c>
      <c r="C20" s="23">
        <f>$B$17-$B$18</f>
        <v>5.666666666666667</v>
      </c>
    </row>
    <row r="21" spans="1:3">
      <c r="A21" s="21">
        <v>0.9</v>
      </c>
      <c r="B21" s="22">
        <f>$B$17+1.645*$B$18</f>
        <v>8.3116666666666674</v>
      </c>
      <c r="C21" s="23">
        <f>$B$17-1.645*$B$18</f>
        <v>5.0216666666666665</v>
      </c>
    </row>
    <row r="22" spans="1:3" ht="15.75">
      <c r="A22" s="24">
        <v>0.95</v>
      </c>
      <c r="B22" s="25">
        <f>$B$17+2*$B$18</f>
        <v>8.6666666666666679</v>
      </c>
      <c r="C22" s="23">
        <f>$B$17-2*$B$18</f>
        <v>4.666666666666667</v>
      </c>
    </row>
    <row r="23" spans="1:3">
      <c r="A23" s="26">
        <v>0.997</v>
      </c>
      <c r="B23" s="27">
        <f>$B$17+3*$B$18</f>
        <v>9.6666666666666679</v>
      </c>
      <c r="C23" s="28">
        <f>$B$17-3*$B$18</f>
        <v>3.666666666666667</v>
      </c>
    </row>
    <row r="24" spans="1:3">
      <c r="A24" s="3"/>
      <c r="B24" s="6"/>
      <c r="C24" s="6"/>
    </row>
    <row r="28" spans="1:3">
      <c r="A28" s="2"/>
      <c r="B28" s="6"/>
    </row>
    <row r="34" spans="2:2">
      <c r="B34" s="8"/>
    </row>
  </sheetData>
  <sheetProtection password="C4BF" sheet="1" objects="1" scenarios="1" selectLockedCell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Estimator</vt:lpstr>
    </vt:vector>
  </TitlesOfParts>
  <Company>City of Toronto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Shaw</dc:creator>
  <dc:description>david.shaw.x23@gmail.com</dc:description>
  <cp:lastModifiedBy>dshaw4</cp:lastModifiedBy>
  <dcterms:created xsi:type="dcterms:W3CDTF">2016-03-23T15:14:35Z</dcterms:created>
  <dcterms:modified xsi:type="dcterms:W3CDTF">2016-05-26T19:20:29Z</dcterms:modified>
</cp:coreProperties>
</file>